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zmi\Desktop\питание\меню с 3 апреля\Attachments_gimnasya87@mail.ru_2023-03-30_15-27-14\"/>
    </mc:Choice>
  </mc:AlternateContent>
  <bookViews>
    <workbookView xWindow="0" yWindow="0" windowWidth="28800" windowHeight="11865"/>
  </bookViews>
  <sheets>
    <sheet name="7-11 лет январь (2)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C25" i="1"/>
  <c r="D25" i="1"/>
  <c r="E25" i="1"/>
  <c r="E29" i="1" s="1"/>
  <c r="F25" i="1"/>
  <c r="F29" i="1" s="1"/>
  <c r="G25" i="1"/>
  <c r="G29" i="1" s="1"/>
  <c r="C28" i="1"/>
  <c r="C29" i="1" s="1"/>
  <c r="D28" i="1"/>
  <c r="D29" i="1" s="1"/>
  <c r="E28" i="1"/>
  <c r="F28" i="1"/>
  <c r="G28" i="1"/>
  <c r="C34" i="1"/>
  <c r="D34" i="1"/>
  <c r="E34" i="1"/>
  <c r="F34" i="1"/>
  <c r="G34" i="1"/>
  <c r="C41" i="1"/>
  <c r="D41" i="1"/>
  <c r="E41" i="1"/>
  <c r="F41" i="1"/>
  <c r="G41" i="1"/>
  <c r="C44" i="1"/>
  <c r="D44" i="1"/>
  <c r="D45" i="1" s="1"/>
  <c r="E44" i="1"/>
  <c r="E45" i="1" s="1"/>
  <c r="F44" i="1"/>
  <c r="F45" i="1" s="1"/>
  <c r="G44" i="1"/>
  <c r="G45" i="1" s="1"/>
  <c r="C45" i="1"/>
  <c r="C52" i="1"/>
  <c r="D52" i="1"/>
  <c r="E52" i="1"/>
  <c r="F52" i="1"/>
  <c r="G52" i="1"/>
  <c r="C59" i="1"/>
  <c r="C63" i="1" s="1"/>
  <c r="D59" i="1"/>
  <c r="D63" i="1" s="1"/>
  <c r="E59" i="1"/>
  <c r="E63" i="1" s="1"/>
  <c r="F59" i="1"/>
  <c r="G59" i="1"/>
  <c r="C62" i="1"/>
  <c r="D62" i="1"/>
  <c r="E62" i="1"/>
  <c r="F62" i="1"/>
  <c r="G62" i="1"/>
  <c r="F63" i="1"/>
  <c r="G63" i="1"/>
  <c r="D66" i="1"/>
  <c r="E66" i="1"/>
  <c r="F66" i="1"/>
  <c r="G66" i="1"/>
  <c r="C68" i="1"/>
  <c r="D68" i="1"/>
  <c r="E68" i="1"/>
  <c r="F68" i="1"/>
  <c r="G68" i="1"/>
  <c r="C75" i="1"/>
  <c r="C79" i="1" s="1"/>
  <c r="D75" i="1"/>
  <c r="D79" i="1" s="1"/>
  <c r="E75" i="1"/>
  <c r="E79" i="1" s="1"/>
  <c r="F75" i="1"/>
  <c r="G75" i="1"/>
  <c r="C78" i="1"/>
  <c r="D78" i="1"/>
  <c r="E78" i="1"/>
  <c r="F78" i="1"/>
  <c r="G78" i="1"/>
  <c r="F79" i="1"/>
  <c r="G79" i="1"/>
  <c r="C84" i="1"/>
  <c r="D84" i="1"/>
  <c r="E84" i="1"/>
  <c r="F84" i="1"/>
  <c r="G84" i="1"/>
  <c r="D91" i="1"/>
  <c r="E91" i="1"/>
  <c r="F91" i="1"/>
  <c r="F95" i="1" s="1"/>
  <c r="G91" i="1"/>
  <c r="G95" i="1" s="1"/>
  <c r="C94" i="1"/>
  <c r="C95" i="1" s="1"/>
  <c r="D94" i="1"/>
  <c r="D95" i="1" s="1"/>
  <c r="E94" i="1"/>
  <c r="E95" i="1" s="1"/>
  <c r="F94" i="1"/>
  <c r="G94" i="1"/>
  <c r="C103" i="1"/>
  <c r="D103" i="1"/>
  <c r="E103" i="1"/>
  <c r="F103" i="1"/>
  <c r="G103" i="1"/>
  <c r="C110" i="1"/>
  <c r="D110" i="1"/>
  <c r="E110" i="1"/>
  <c r="F110" i="1"/>
  <c r="G110" i="1"/>
  <c r="C113" i="1"/>
  <c r="D113" i="1"/>
  <c r="E113" i="1"/>
  <c r="E114" i="1" s="1"/>
  <c r="F113" i="1"/>
  <c r="F114" i="1" s="1"/>
  <c r="G113" i="1"/>
  <c r="G114" i="1" s="1"/>
  <c r="C114" i="1"/>
  <c r="D114" i="1"/>
  <c r="C120" i="1"/>
  <c r="D120" i="1"/>
  <c r="E120" i="1"/>
  <c r="F120" i="1"/>
  <c r="G120" i="1"/>
  <c r="D127" i="1"/>
  <c r="D131" i="1" s="1"/>
  <c r="E127" i="1"/>
  <c r="E131" i="1" s="1"/>
  <c r="F127" i="1"/>
  <c r="F131" i="1" s="1"/>
  <c r="G127" i="1"/>
  <c r="G131" i="1" s="1"/>
  <c r="C130" i="1"/>
  <c r="D130" i="1"/>
  <c r="E130" i="1"/>
  <c r="F130" i="1"/>
  <c r="G130" i="1"/>
  <c r="C131" i="1"/>
  <c r="C138" i="1"/>
  <c r="C191" i="1" s="1"/>
  <c r="D138" i="1"/>
  <c r="D191" i="1" s="1"/>
  <c r="E138" i="1"/>
  <c r="F138" i="1"/>
  <c r="G138" i="1"/>
  <c r="C145" i="1"/>
  <c r="D145" i="1"/>
  <c r="E145" i="1"/>
  <c r="F145" i="1"/>
  <c r="G145" i="1"/>
  <c r="G149" i="1" s="1"/>
  <c r="C148" i="1"/>
  <c r="C193" i="1" s="1"/>
  <c r="D148" i="1"/>
  <c r="D193" i="1" s="1"/>
  <c r="E148" i="1"/>
  <c r="E193" i="1" s="1"/>
  <c r="F148" i="1"/>
  <c r="F149" i="1" s="1"/>
  <c r="G148" i="1"/>
  <c r="C155" i="1"/>
  <c r="D155" i="1"/>
  <c r="E155" i="1"/>
  <c r="F155" i="1"/>
  <c r="G155" i="1"/>
  <c r="C162" i="1"/>
  <c r="C166" i="1" s="1"/>
  <c r="D162" i="1"/>
  <c r="E162" i="1"/>
  <c r="F162" i="1"/>
  <c r="G162" i="1"/>
  <c r="C165" i="1"/>
  <c r="D165" i="1"/>
  <c r="E165" i="1"/>
  <c r="F165" i="1"/>
  <c r="F166" i="1" s="1"/>
  <c r="G165" i="1"/>
  <c r="G166" i="1" s="1"/>
  <c r="D166" i="1"/>
  <c r="E166" i="1"/>
  <c r="C171" i="1"/>
  <c r="D171" i="1"/>
  <c r="E171" i="1"/>
  <c r="F171" i="1"/>
  <c r="G171" i="1"/>
  <c r="G191" i="1" s="1"/>
  <c r="C178" i="1"/>
  <c r="C182" i="1" s="1"/>
  <c r="D178" i="1"/>
  <c r="D192" i="1" s="1"/>
  <c r="E178" i="1"/>
  <c r="E192" i="1" s="1"/>
  <c r="F178" i="1"/>
  <c r="F192" i="1" s="1"/>
  <c r="G178" i="1"/>
  <c r="G182" i="1" s="1"/>
  <c r="C181" i="1"/>
  <c r="D181" i="1"/>
  <c r="E181" i="1"/>
  <c r="F181" i="1"/>
  <c r="G181" i="1"/>
  <c r="E191" i="1"/>
  <c r="F191" i="1"/>
  <c r="G193" i="1"/>
  <c r="G183" i="1" l="1"/>
  <c r="G184" i="1" s="1"/>
  <c r="F193" i="1"/>
  <c r="F182" i="1"/>
  <c r="F183" i="1" s="1"/>
  <c r="F184" i="1" s="1"/>
  <c r="G192" i="1"/>
  <c r="E182" i="1"/>
  <c r="E149" i="1"/>
  <c r="D149" i="1"/>
  <c r="D182" i="1"/>
  <c r="D183" i="1" s="1"/>
  <c r="D184" i="1" s="1"/>
  <c r="C192" i="1"/>
  <c r="C149" i="1"/>
  <c r="C183" i="1" s="1"/>
  <c r="C184" i="1" s="1"/>
  <c r="E183" i="1" l="1"/>
  <c r="E184" i="1" s="1"/>
</calcChain>
</file>

<file path=xl/sharedStrings.xml><?xml version="1.0" encoding="utf-8"?>
<sst xmlns="http://schemas.openxmlformats.org/spreadsheetml/2006/main" count="301" uniqueCount="165">
  <si>
    <t>полдник</t>
  </si>
  <si>
    <t>обед</t>
  </si>
  <si>
    <t xml:space="preserve">завтрак </t>
  </si>
  <si>
    <t>235-352,5</t>
  </si>
  <si>
    <t>33,5-50,3</t>
  </si>
  <si>
    <t>7,9-11,9</t>
  </si>
  <si>
    <t>7,7-11,4</t>
  </si>
  <si>
    <t>полдник 10-15%</t>
  </si>
  <si>
    <t>705-822,5</t>
  </si>
  <si>
    <t>100,5-117,3</t>
  </si>
  <si>
    <t>23,7-27,7</t>
  </si>
  <si>
    <t>23,1-26,9</t>
  </si>
  <si>
    <t>обед  30-35%</t>
  </si>
  <si>
    <t>470-587,5</t>
  </si>
  <si>
    <t>67-83,8</t>
  </si>
  <si>
    <t>15,8-19,8</t>
  </si>
  <si>
    <t>15,4-19,3</t>
  </si>
  <si>
    <t xml:space="preserve">завтрак 20-30% </t>
  </si>
  <si>
    <t>Энергетическая ценность</t>
  </si>
  <si>
    <t>Углеводы</t>
  </si>
  <si>
    <t>Жиры</t>
  </si>
  <si>
    <t>Белки</t>
  </si>
  <si>
    <t xml:space="preserve">Выход, гр </t>
  </si>
  <si>
    <t>Норма среднее значение СанПиН 2.3/2.4.3590-20 Приложение N 10 Таблица 1, Таблица 3</t>
  </si>
  <si>
    <t>СРЕДНЕЕ ЗНАЧЕНИЕ ЗА ПЕРИОД:</t>
  </si>
  <si>
    <t>ИТОГО ЗА ВЕСЬ ПЕРИОД:</t>
  </si>
  <si>
    <t>ИТОГО ЗА ДЕНЬ:</t>
  </si>
  <si>
    <t>ИТОГО ЗА ПОЛДНИК</t>
  </si>
  <si>
    <t>454.4</t>
  </si>
  <si>
    <t>Пирожки печеные из дрожжевого теста с капустой и яйцом</t>
  </si>
  <si>
    <t>518.1</t>
  </si>
  <si>
    <t>Сок фруктовый, плодовый, ягодный , томатный</t>
  </si>
  <si>
    <t>ПОЛДНИК</t>
  </si>
  <si>
    <t>ИТОГО ЗА ОБЕД</t>
  </si>
  <si>
    <t>Хлеб ржаной</t>
  </si>
  <si>
    <t>Хлеб пшеничный</t>
  </si>
  <si>
    <t>Напиток из шиповника</t>
  </si>
  <si>
    <t>Каша пшеничная рассыпчатая</t>
  </si>
  <si>
    <t>Курица в соусе томатном</t>
  </si>
  <si>
    <t>134.1</t>
  </si>
  <si>
    <t>Рассольник ленинградский на курином бульоне</t>
  </si>
  <si>
    <t>ОБЕД</t>
  </si>
  <si>
    <t>ИТОГО ЗА ЗАВТРАК</t>
  </si>
  <si>
    <t>Какао с молоком</t>
  </si>
  <si>
    <t>Булочка молочная</t>
  </si>
  <si>
    <t>Макароны, запеченные с яйцом</t>
  </si>
  <si>
    <t>ЗАВТРАК</t>
  </si>
  <si>
    <t>День 10</t>
  </si>
  <si>
    <t>Пирожки печеные из сдобного теста с повидлом</t>
  </si>
  <si>
    <t>Кисель витаминизированный</t>
  </si>
  <si>
    <t>Компот из смеси сухофруктов</t>
  </si>
  <si>
    <t>418.1</t>
  </si>
  <si>
    <t>Каша из гороха с маслом</t>
  </si>
  <si>
    <t>90/20</t>
  </si>
  <si>
    <t>Митбол из индейки  в томатном соусе</t>
  </si>
  <si>
    <t>142.3</t>
  </si>
  <si>
    <t xml:space="preserve">Щи из свежей капусты с картофелем </t>
  </si>
  <si>
    <t>54-3гн-20</t>
  </si>
  <si>
    <t>Чай с лимоном</t>
  </si>
  <si>
    <t>Печенье</t>
  </si>
  <si>
    <t>Бутерброд горячий с куриным филе</t>
  </si>
  <si>
    <t>Каша "Янтарная" (из пшена с яблоками)</t>
  </si>
  <si>
    <t>День 9</t>
  </si>
  <si>
    <t>б/н</t>
  </si>
  <si>
    <t>Пирог морковный</t>
  </si>
  <si>
    <t>516.1</t>
  </si>
  <si>
    <t>Кисломолочный продукт</t>
  </si>
  <si>
    <t>512.1</t>
  </si>
  <si>
    <t>Компот из кураги</t>
  </si>
  <si>
    <t>Картофель отварной</t>
  </si>
  <si>
    <t>Рыба  под маринадом</t>
  </si>
  <si>
    <t>144.1</t>
  </si>
  <si>
    <t>Суп картофельный с бобовыми на куриной бульоне</t>
  </si>
  <si>
    <t>54-2гн-20</t>
  </si>
  <si>
    <t>Чай с сахаром</t>
  </si>
  <si>
    <t>Батон нарезной</t>
  </si>
  <si>
    <t>Булочка дорожная с повидлом</t>
  </si>
  <si>
    <t>Рис отварной с овощами</t>
  </si>
  <si>
    <t>412.1</t>
  </si>
  <si>
    <t>Котлеты куриные, припущенные с соусом</t>
  </si>
  <si>
    <t>День 8</t>
  </si>
  <si>
    <t>543.3</t>
  </si>
  <si>
    <t>Пирожки печеные из сдобного теста с картофелем</t>
  </si>
  <si>
    <t>511.1</t>
  </si>
  <si>
    <t>Компот из замороженной ягоды</t>
  </si>
  <si>
    <t>Каша гречневая рассыпчатая</t>
  </si>
  <si>
    <t>390.1</t>
  </si>
  <si>
    <t>Оладьи из печени по-кунцевски</t>
  </si>
  <si>
    <t>128.1</t>
  </si>
  <si>
    <t>Борщ с капустой и картофелем вегетарианский со сметаной</t>
  </si>
  <si>
    <t>Бутерброд с джемом и маслом</t>
  </si>
  <si>
    <t>Фрукт свежий, сезонный</t>
  </si>
  <si>
    <t>Омлет с брокколи</t>
  </si>
  <si>
    <t>День 7</t>
  </si>
  <si>
    <t>543.2</t>
  </si>
  <si>
    <t>Пирожки печеные из сдобного теста с капустным фаршем</t>
  </si>
  <si>
    <t>Макаронные изделия отварные</t>
  </si>
  <si>
    <t>Курица паприкаш</t>
  </si>
  <si>
    <t>157.2</t>
  </si>
  <si>
    <t>Суп-лапша на курином бульоне</t>
  </si>
  <si>
    <t>Чай с сахаром и чабрецом</t>
  </si>
  <si>
    <t>Масло сливочное</t>
  </si>
  <si>
    <t>100.1</t>
  </si>
  <si>
    <t>Сыр твердый порциями</t>
  </si>
  <si>
    <t>Каша рисовая молочная жидкая с сухофрактами</t>
  </si>
  <si>
    <t>Неделя 2 День 6</t>
  </si>
  <si>
    <t>Кисель из концентрата плодового или ягодного</t>
  </si>
  <si>
    <t>РЦ 10.86.</t>
  </si>
  <si>
    <t>Напиток  витаминизированный</t>
  </si>
  <si>
    <t>Голубцы ленивые</t>
  </si>
  <si>
    <t>144.2</t>
  </si>
  <si>
    <t>Суп картофельный с бобовыми на мясном бульоне</t>
  </si>
  <si>
    <t>Булочка ванильная</t>
  </si>
  <si>
    <t>Суп молочный с макаронными изделиями</t>
  </si>
  <si>
    <t>День 5</t>
  </si>
  <si>
    <t>555.1</t>
  </si>
  <si>
    <t>Косичка с сахаром</t>
  </si>
  <si>
    <t>Фрикадельки куриные в томатном соусе</t>
  </si>
  <si>
    <t>Щи из свежей капусты с картофелем на курином бульоне</t>
  </si>
  <si>
    <t>301/50</t>
  </si>
  <si>
    <t>Омлет натуральный с капустой цветной отварной с маслом</t>
  </si>
  <si>
    <t>242.1</t>
  </si>
  <si>
    <t>Блинчики с молочным сладким соусом</t>
  </si>
  <si>
    <t>День 4</t>
  </si>
  <si>
    <t>Ватрушки с повидлом</t>
  </si>
  <si>
    <t>Паэлья с овощами</t>
  </si>
  <si>
    <t>Фрикасе из рыбы</t>
  </si>
  <si>
    <t>Свекольник</t>
  </si>
  <si>
    <t>Пряники</t>
  </si>
  <si>
    <t>Каша из хлопьев овсяных "Геркулес" с ягодой жидкая</t>
  </si>
  <si>
    <t>День 3</t>
  </si>
  <si>
    <t>454.1</t>
  </si>
  <si>
    <t>Пирожки печеные из дрожжевого теста с морковным фаршем</t>
  </si>
  <si>
    <t>Спагетти  отварные с маслом</t>
  </si>
  <si>
    <t>390.2</t>
  </si>
  <si>
    <t>Тефтели куриные с соусом Бешамель</t>
  </si>
  <si>
    <t>Запеканка из творога со сгущенным молоком</t>
  </si>
  <si>
    <t>День 2</t>
  </si>
  <si>
    <t>Ризотто со свининой и овощами</t>
  </si>
  <si>
    <t xml:space="preserve">Суп Минестроне </t>
  </si>
  <si>
    <t>494.1</t>
  </si>
  <si>
    <t>Чай ягодный</t>
  </si>
  <si>
    <t>Каша "Артек" молочная вязкая</t>
  </si>
  <si>
    <t>Неделя 1 День 1</t>
  </si>
  <si>
    <t>№ рецептуры</t>
  </si>
  <si>
    <t>Пищевые вещества</t>
  </si>
  <si>
    <t>Вес блюда</t>
  </si>
  <si>
    <t>Наименование блюда</t>
  </si>
  <si>
    <t>Прием пищи</t>
  </si>
  <si>
    <t xml:space="preserve">7-11 лет </t>
  </si>
  <si>
    <t>Возрастная категория:</t>
  </si>
  <si>
    <t>Ленинский район</t>
  </si>
  <si>
    <t xml:space="preserve">Цикличное меню приготавливаемых блюд для возрастной категории 7-11 лет </t>
  </si>
  <si>
    <t>(дата)</t>
  </si>
  <si>
    <t>01.04.2023г.</t>
  </si>
  <si>
    <r>
      <rPr>
        <i/>
        <sz val="9"/>
        <rFont val="Arial Cyr"/>
        <charset val="204"/>
      </rPr>
      <t>01.04.2023г.</t>
    </r>
    <r>
      <rPr>
        <i/>
        <sz val="8"/>
        <rFont val="Arial Cyr"/>
        <charset val="204"/>
      </rPr>
      <t xml:space="preserve"> (дата)</t>
    </r>
  </si>
  <si>
    <t>(подпись)</t>
  </si>
  <si>
    <t>(ФИО)</t>
  </si>
  <si>
    <t>Цибульская Н.И..</t>
  </si>
  <si>
    <t>Кошеварова Эльвира Анатольевна</t>
  </si>
  <si>
    <t>(должность)</t>
  </si>
  <si>
    <t>ИП Цибульская Н.И..</t>
  </si>
  <si>
    <t>Директор МАОУ "Гимназия № 87"</t>
  </si>
  <si>
    <t>УТВЕРЖДАЮ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</si>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</sst>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i/>
      <sz val="8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right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right" wrapText="1"/>
    </xf>
    <xf numFmtId="0" fontId="1" fillId="0" borderId="7" xfId="0" applyFont="1" applyFill="1" applyBorder="1" applyAlignment="1">
      <alignment horizont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5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0" borderId="7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0" xfId="0" applyFont="1" applyFill="1" applyAlignment="1">
      <alignment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1" fontId="1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wrapText="1"/>
    </xf>
    <xf numFmtId="0" fontId="6" fillId="0" borderId="22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22" xfId="0" applyFont="1" applyFill="1" applyBorder="1" applyAlignment="1">
      <alignment horizontal="right" wrapText="1"/>
    </xf>
    <xf numFmtId="0" fontId="6" fillId="0" borderId="23" xfId="0" applyFont="1" applyFill="1" applyBorder="1" applyAlignment="1">
      <alignment horizontal="center"/>
    </xf>
    <xf numFmtId="2" fontId="0" fillId="0" borderId="23" xfId="0" applyNumberFormat="1" applyFill="1" applyBorder="1" applyAlignment="1">
      <alignment horizontal="right"/>
    </xf>
    <xf numFmtId="0" fontId="9" fillId="0" borderId="23" xfId="0" applyFont="1" applyFill="1" applyBorder="1" applyAlignment="1">
      <alignment horizontal="left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3"/>
  <sheetViews>
    <sheetView tabSelected="1" workbookViewId="0">
      <selection activeCell="M24" sqref="M24"/>
    </sheetView>
  </sheetViews>
  <sheetFormatPr defaultRowHeight="12.75" x14ac:dyDescent="0.2"/>
  <cols>
    <col min="1" max="1" width="14.85546875" style="5" customWidth="1"/>
    <col min="2" max="2" width="49.140625" style="4" customWidth="1"/>
    <col min="3" max="3" width="10.7109375" style="2" customWidth="1"/>
    <col min="4" max="6" width="10.7109375" style="3" customWidth="1"/>
    <col min="7" max="7" width="17" style="2" customWidth="1"/>
    <col min="8" max="8" width="15.7109375" style="2" customWidth="1"/>
    <col min="9" max="11" width="7.7109375" style="1" customWidth="1"/>
    <col min="12" max="16384" width="9.140625" style="1"/>
  </cols>
  <sheetData>
    <row r="1" spans="1:8" x14ac:dyDescent="0.2">
      <c r="B1" s="90" t="s">
        <v>164</v>
      </c>
      <c r="H1" s="89" t="s">
        <v>163</v>
      </c>
    </row>
    <row r="2" spans="1:8" x14ac:dyDescent="0.2">
      <c r="B2" s="88" t="s">
        <v>162</v>
      </c>
      <c r="C2" s="82" t="s">
        <v>160</v>
      </c>
      <c r="F2" s="87"/>
      <c r="G2" s="6" t="s">
        <v>161</v>
      </c>
      <c r="H2" s="6" t="s">
        <v>160</v>
      </c>
    </row>
    <row r="3" spans="1:8" x14ac:dyDescent="0.2">
      <c r="B3" s="86" t="s">
        <v>159</v>
      </c>
      <c r="C3" s="82" t="s">
        <v>157</v>
      </c>
      <c r="F3" s="85"/>
      <c r="G3" s="85" t="s">
        <v>158</v>
      </c>
      <c r="H3" s="84" t="s">
        <v>157</v>
      </c>
    </row>
    <row r="4" spans="1:8" x14ac:dyDescent="0.2">
      <c r="B4" s="83"/>
      <c r="C4" s="82" t="s">
        <v>156</v>
      </c>
      <c r="F4" s="81"/>
      <c r="G4" s="80"/>
      <c r="H4" s="79" t="s">
        <v>156</v>
      </c>
    </row>
    <row r="5" spans="1:8" x14ac:dyDescent="0.2">
      <c r="B5" s="78" t="s">
        <v>155</v>
      </c>
      <c r="G5" s="2" t="s">
        <v>154</v>
      </c>
      <c r="H5" s="77" t="s">
        <v>153</v>
      </c>
    </row>
    <row r="6" spans="1:8" x14ac:dyDescent="0.2">
      <c r="B6" s="78"/>
      <c r="H6" s="77"/>
    </row>
    <row r="7" spans="1:8" ht="17.25" customHeight="1" x14ac:dyDescent="0.2"/>
    <row r="8" spans="1:8" s="67" customFormat="1" ht="18" x14ac:dyDescent="0.2">
      <c r="A8" s="76" t="s">
        <v>152</v>
      </c>
      <c r="B8" s="75"/>
      <c r="C8" s="75"/>
      <c r="D8" s="75"/>
      <c r="E8" s="75"/>
      <c r="F8" s="75"/>
      <c r="G8" s="75"/>
      <c r="H8" s="75"/>
    </row>
    <row r="9" spans="1:8" s="67" customFormat="1" ht="18" x14ac:dyDescent="0.2">
      <c r="A9" s="72"/>
      <c r="B9" s="74" t="s">
        <v>151</v>
      </c>
      <c r="C9" s="73"/>
      <c r="D9" s="73"/>
      <c r="E9" s="73"/>
      <c r="F9" s="73"/>
      <c r="G9" s="73"/>
      <c r="H9" s="68"/>
    </row>
    <row r="10" spans="1:8" s="67" customFormat="1" ht="25.5" x14ac:dyDescent="0.2">
      <c r="A10" s="72" t="s">
        <v>150</v>
      </c>
      <c r="B10" s="67" t="s">
        <v>149</v>
      </c>
      <c r="C10" s="70"/>
      <c r="D10" s="69"/>
      <c r="E10" s="69"/>
      <c r="F10" s="69"/>
      <c r="G10" s="68"/>
      <c r="H10" s="68"/>
    </row>
    <row r="11" spans="1:8" s="67" customFormat="1" ht="13.5" thickBot="1" x14ac:dyDescent="0.25">
      <c r="A11" s="71"/>
      <c r="C11" s="70"/>
      <c r="D11" s="69"/>
      <c r="E11" s="69"/>
      <c r="F11" s="69"/>
      <c r="G11" s="68"/>
      <c r="H11" s="68"/>
    </row>
    <row r="12" spans="1:8" s="60" customFormat="1" ht="33" customHeight="1" x14ac:dyDescent="0.2">
      <c r="A12" s="66" t="s">
        <v>148</v>
      </c>
      <c r="B12" s="65" t="s">
        <v>147</v>
      </c>
      <c r="C12" s="64" t="s">
        <v>146</v>
      </c>
      <c r="D12" s="63" t="s">
        <v>145</v>
      </c>
      <c r="E12" s="63"/>
      <c r="F12" s="63"/>
      <c r="G12" s="62" t="s">
        <v>18</v>
      </c>
      <c r="H12" s="61" t="s">
        <v>144</v>
      </c>
    </row>
    <row r="13" spans="1:8" s="53" customFormat="1" ht="13.5" thickBot="1" x14ac:dyDescent="0.25">
      <c r="A13" s="59"/>
      <c r="B13" s="58"/>
      <c r="C13" s="57"/>
      <c r="D13" s="56" t="s">
        <v>21</v>
      </c>
      <c r="E13" s="56" t="s">
        <v>20</v>
      </c>
      <c r="F13" s="56" t="s">
        <v>19</v>
      </c>
      <c r="G13" s="55"/>
      <c r="H13" s="54"/>
    </row>
    <row r="14" spans="1:8" s="10" customFormat="1" x14ac:dyDescent="0.2">
      <c r="A14" s="52" t="s">
        <v>143</v>
      </c>
      <c r="B14" s="51"/>
      <c r="C14" s="51"/>
      <c r="D14" s="51"/>
      <c r="E14" s="51"/>
      <c r="F14" s="51"/>
      <c r="G14" s="51"/>
      <c r="H14" s="50"/>
    </row>
    <row r="15" spans="1:8" x14ac:dyDescent="0.2">
      <c r="A15" s="38" t="s">
        <v>46</v>
      </c>
      <c r="B15" s="40" t="s">
        <v>142</v>
      </c>
      <c r="C15" s="39">
        <v>200</v>
      </c>
      <c r="D15" s="8">
        <v>7.92</v>
      </c>
      <c r="E15" s="8">
        <v>7.4</v>
      </c>
      <c r="F15" s="8">
        <v>30.6</v>
      </c>
      <c r="G15" s="7">
        <v>264.42</v>
      </c>
      <c r="H15" s="41">
        <v>187</v>
      </c>
    </row>
    <row r="16" spans="1:8" x14ac:dyDescent="0.2">
      <c r="A16" s="38"/>
      <c r="B16" s="40" t="s">
        <v>90</v>
      </c>
      <c r="C16" s="39">
        <v>60</v>
      </c>
      <c r="D16" s="8">
        <v>4.5999999999999996</v>
      </c>
      <c r="E16" s="8">
        <v>4.16</v>
      </c>
      <c r="F16" s="8">
        <v>25.9</v>
      </c>
      <c r="G16" s="7">
        <v>121.5</v>
      </c>
      <c r="H16" s="41">
        <v>95</v>
      </c>
    </row>
    <row r="17" spans="1:8" x14ac:dyDescent="0.2">
      <c r="A17" s="38"/>
      <c r="B17" s="40" t="s">
        <v>59</v>
      </c>
      <c r="C17" s="39">
        <v>40</v>
      </c>
      <c r="D17" s="8">
        <v>3</v>
      </c>
      <c r="E17" s="8">
        <v>4.72</v>
      </c>
      <c r="F17" s="8">
        <v>19.96</v>
      </c>
      <c r="G17" s="7">
        <v>166.84</v>
      </c>
      <c r="H17" s="41">
        <v>590</v>
      </c>
    </row>
    <row r="18" spans="1:8" x14ac:dyDescent="0.2">
      <c r="A18" s="38"/>
      <c r="B18" s="40" t="s">
        <v>141</v>
      </c>
      <c r="C18" s="7">
        <v>200</v>
      </c>
      <c r="D18" s="8">
        <v>0.24</v>
      </c>
      <c r="E18" s="8">
        <v>0</v>
      </c>
      <c r="F18" s="8">
        <v>7.8</v>
      </c>
      <c r="G18" s="7">
        <v>30.16</v>
      </c>
      <c r="H18" s="17" t="s">
        <v>140</v>
      </c>
    </row>
    <row r="19" spans="1:8" s="10" customFormat="1" x14ac:dyDescent="0.2">
      <c r="A19" s="38" t="s">
        <v>42</v>
      </c>
      <c r="B19" s="37"/>
      <c r="C19" s="36">
        <f>SUM(C15:C18)</f>
        <v>500</v>
      </c>
      <c r="D19" s="36">
        <f>SUM(D15:D18)</f>
        <v>15.76</v>
      </c>
      <c r="E19" s="36">
        <f>SUM(E15:E18)</f>
        <v>16.28</v>
      </c>
      <c r="F19" s="36">
        <f>SUM(F15:F18)</f>
        <v>84.26</v>
      </c>
      <c r="G19" s="36">
        <f>SUM(G15:G18)</f>
        <v>582.91999999999996</v>
      </c>
      <c r="H19" s="35"/>
    </row>
    <row r="20" spans="1:8" x14ac:dyDescent="0.2">
      <c r="A20" s="38" t="s">
        <v>41</v>
      </c>
      <c r="B20" s="40" t="s">
        <v>139</v>
      </c>
      <c r="C20" s="39">
        <v>200</v>
      </c>
      <c r="D20" s="8">
        <v>4.22</v>
      </c>
      <c r="E20" s="8">
        <v>5.22</v>
      </c>
      <c r="F20" s="8">
        <v>10.74</v>
      </c>
      <c r="G20" s="7">
        <v>161.72</v>
      </c>
      <c r="H20" s="41">
        <v>143</v>
      </c>
    </row>
    <row r="21" spans="1:8" x14ac:dyDescent="0.2">
      <c r="A21" s="38"/>
      <c r="B21" s="40" t="s">
        <v>138</v>
      </c>
      <c r="C21" s="39">
        <v>240</v>
      </c>
      <c r="D21" s="8">
        <v>17.64</v>
      </c>
      <c r="E21" s="8">
        <v>18.38</v>
      </c>
      <c r="F21" s="8">
        <v>58.87</v>
      </c>
      <c r="G21" s="7">
        <v>437.33</v>
      </c>
      <c r="H21" s="41">
        <v>265</v>
      </c>
    </row>
    <row r="22" spans="1:8" x14ac:dyDescent="0.2">
      <c r="A22" s="38"/>
      <c r="B22" s="40" t="s">
        <v>50</v>
      </c>
      <c r="C22" s="39">
        <v>200</v>
      </c>
      <c r="D22" s="8">
        <v>0.08</v>
      </c>
      <c r="E22" s="8">
        <v>0</v>
      </c>
      <c r="F22" s="8">
        <v>10.62</v>
      </c>
      <c r="G22" s="7">
        <v>40.44</v>
      </c>
      <c r="H22" s="41">
        <v>508</v>
      </c>
    </row>
    <row r="23" spans="1:8" x14ac:dyDescent="0.2">
      <c r="A23" s="38"/>
      <c r="B23" s="40" t="s">
        <v>34</v>
      </c>
      <c r="C23" s="39">
        <v>30</v>
      </c>
      <c r="D23" s="8">
        <v>1.98</v>
      </c>
      <c r="E23" s="8">
        <v>0.36</v>
      </c>
      <c r="F23" s="8">
        <v>10.02</v>
      </c>
      <c r="G23" s="7">
        <v>52.2</v>
      </c>
      <c r="H23" s="41">
        <v>109</v>
      </c>
    </row>
    <row r="24" spans="1:8" x14ac:dyDescent="0.2">
      <c r="A24" s="38"/>
      <c r="B24" s="40" t="s">
        <v>35</v>
      </c>
      <c r="C24" s="39">
        <v>30</v>
      </c>
      <c r="D24" s="8">
        <v>2.37</v>
      </c>
      <c r="E24" s="8">
        <v>0.3</v>
      </c>
      <c r="F24" s="8">
        <v>14.76</v>
      </c>
      <c r="G24" s="7">
        <v>70.5</v>
      </c>
      <c r="H24" s="41">
        <v>108</v>
      </c>
    </row>
    <row r="25" spans="1:8" s="10" customFormat="1" x14ac:dyDescent="0.2">
      <c r="A25" s="38" t="s">
        <v>33</v>
      </c>
      <c r="B25" s="37"/>
      <c r="C25" s="36">
        <f>SUM(C20:C24)</f>
        <v>700</v>
      </c>
      <c r="D25" s="36">
        <f>SUM(D20:D24)</f>
        <v>26.29</v>
      </c>
      <c r="E25" s="36">
        <f>SUM(E20:E24)</f>
        <v>24.259999999999998</v>
      </c>
      <c r="F25" s="36">
        <f>SUM(F20:F24)</f>
        <v>105.01</v>
      </c>
      <c r="G25" s="36">
        <f>SUM(G20:G24)</f>
        <v>762.19</v>
      </c>
      <c r="H25" s="35"/>
    </row>
    <row r="26" spans="1:8" x14ac:dyDescent="0.2">
      <c r="A26" s="38" t="s">
        <v>32</v>
      </c>
      <c r="B26" s="40" t="s">
        <v>49</v>
      </c>
      <c r="C26" s="39">
        <v>200</v>
      </c>
      <c r="D26" s="8">
        <v>0</v>
      </c>
      <c r="E26" s="8">
        <v>0</v>
      </c>
      <c r="F26" s="8">
        <v>22</v>
      </c>
      <c r="G26" s="7">
        <v>95</v>
      </c>
      <c r="H26" s="41">
        <v>614</v>
      </c>
    </row>
    <row r="27" spans="1:8" ht="25.5" x14ac:dyDescent="0.2">
      <c r="A27" s="38"/>
      <c r="B27" s="40" t="s">
        <v>95</v>
      </c>
      <c r="C27" s="39">
        <v>100</v>
      </c>
      <c r="D27" s="8">
        <v>7.54</v>
      </c>
      <c r="E27" s="8">
        <v>7.87</v>
      </c>
      <c r="F27" s="8">
        <v>29.16</v>
      </c>
      <c r="G27" s="7">
        <v>235.4</v>
      </c>
      <c r="H27" s="17" t="s">
        <v>94</v>
      </c>
    </row>
    <row r="28" spans="1:8" s="10" customFormat="1" x14ac:dyDescent="0.2">
      <c r="A28" s="38" t="s">
        <v>27</v>
      </c>
      <c r="B28" s="37"/>
      <c r="C28" s="36">
        <f>SUM(C26:C27)</f>
        <v>300</v>
      </c>
      <c r="D28" s="36">
        <f>SUM(D26:D27)</f>
        <v>7.54</v>
      </c>
      <c r="E28" s="36">
        <f>SUM(E26:E27)</f>
        <v>7.87</v>
      </c>
      <c r="F28" s="36">
        <f>SUM(F26:F27)</f>
        <v>51.16</v>
      </c>
      <c r="G28" s="36">
        <f>SUM(G26:G27)</f>
        <v>330.4</v>
      </c>
      <c r="H28" s="35"/>
    </row>
    <row r="29" spans="1:8" s="10" customFormat="1" ht="13.5" thickBot="1" x14ac:dyDescent="0.25">
      <c r="A29" s="46" t="s">
        <v>26</v>
      </c>
      <c r="B29" s="45"/>
      <c r="C29" s="44">
        <f>SUM(C28,C25,C19)</f>
        <v>1500</v>
      </c>
      <c r="D29" s="44">
        <f>SUM(D28,D25,D19)</f>
        <v>49.589999999999996</v>
      </c>
      <c r="E29" s="44">
        <f>SUM(E28,E25,E19)</f>
        <v>48.41</v>
      </c>
      <c r="F29" s="44">
        <f>SUM(F28,F25,F19)</f>
        <v>240.43</v>
      </c>
      <c r="G29" s="44">
        <f>SUM(G28,G25,G19)</f>
        <v>1675.5100000000002</v>
      </c>
      <c r="H29" s="43"/>
    </row>
    <row r="30" spans="1:8" s="10" customFormat="1" x14ac:dyDescent="0.2">
      <c r="A30" s="30" t="s">
        <v>137</v>
      </c>
      <c r="B30" s="29"/>
      <c r="C30" s="29"/>
      <c r="D30" s="29"/>
      <c r="E30" s="29"/>
      <c r="F30" s="29"/>
      <c r="G30" s="29"/>
      <c r="H30" s="42"/>
    </row>
    <row r="31" spans="1:8" ht="15.75" customHeight="1" x14ac:dyDescent="0.2">
      <c r="A31" s="38" t="s">
        <v>46</v>
      </c>
      <c r="B31" s="40" t="s">
        <v>136</v>
      </c>
      <c r="C31" s="7">
        <v>200</v>
      </c>
      <c r="D31" s="8">
        <v>17.3</v>
      </c>
      <c r="E31" s="8">
        <v>19.04</v>
      </c>
      <c r="F31" s="8">
        <v>49.62</v>
      </c>
      <c r="G31" s="7">
        <v>405.54</v>
      </c>
      <c r="H31" s="17">
        <v>117</v>
      </c>
    </row>
    <row r="32" spans="1:8" x14ac:dyDescent="0.2">
      <c r="A32" s="38"/>
      <c r="B32" s="40" t="s">
        <v>91</v>
      </c>
      <c r="C32" s="7">
        <v>120</v>
      </c>
      <c r="D32" s="8">
        <v>0.96</v>
      </c>
      <c r="E32" s="8">
        <v>0.24</v>
      </c>
      <c r="F32" s="8">
        <v>9</v>
      </c>
      <c r="G32" s="7">
        <v>45.6</v>
      </c>
      <c r="H32" s="17">
        <v>112</v>
      </c>
    </row>
    <row r="33" spans="1:8" x14ac:dyDescent="0.2">
      <c r="A33" s="38"/>
      <c r="B33" s="40" t="s">
        <v>58</v>
      </c>
      <c r="C33" s="39">
        <v>200</v>
      </c>
      <c r="D33" s="8">
        <v>0.26</v>
      </c>
      <c r="E33" s="8">
        <v>0</v>
      </c>
      <c r="F33" s="8">
        <v>7.24</v>
      </c>
      <c r="G33" s="7">
        <v>30.84</v>
      </c>
      <c r="H33" s="41" t="s">
        <v>57</v>
      </c>
    </row>
    <row r="34" spans="1:8" s="10" customFormat="1" x14ac:dyDescent="0.2">
      <c r="A34" s="38" t="s">
        <v>42</v>
      </c>
      <c r="B34" s="37"/>
      <c r="C34" s="36">
        <f>SUM(C31:C33)</f>
        <v>520</v>
      </c>
      <c r="D34" s="36">
        <f>SUM(D31:D33)</f>
        <v>18.520000000000003</v>
      </c>
      <c r="E34" s="36">
        <f>SUM(E31:E33)</f>
        <v>19.279999999999998</v>
      </c>
      <c r="F34" s="36">
        <f>SUM(F31:F33)</f>
        <v>65.86</v>
      </c>
      <c r="G34" s="36">
        <f>SUM(G31:G33)</f>
        <v>481.98</v>
      </c>
      <c r="H34" s="35"/>
    </row>
    <row r="35" spans="1:8" ht="16.5" customHeight="1" x14ac:dyDescent="0.2">
      <c r="A35" s="38" t="s">
        <v>41</v>
      </c>
      <c r="B35" s="40" t="s">
        <v>40</v>
      </c>
      <c r="C35" s="39">
        <v>200</v>
      </c>
      <c r="D35" s="8">
        <v>2.46</v>
      </c>
      <c r="E35" s="8">
        <v>4.3600000000000003</v>
      </c>
      <c r="F35" s="8">
        <v>13.94</v>
      </c>
      <c r="G35" s="7">
        <v>125.46</v>
      </c>
      <c r="H35" s="17" t="s">
        <v>39</v>
      </c>
    </row>
    <row r="36" spans="1:8" x14ac:dyDescent="0.2">
      <c r="A36" s="38"/>
      <c r="B36" s="40" t="s">
        <v>135</v>
      </c>
      <c r="C36" s="39" t="s">
        <v>53</v>
      </c>
      <c r="D36" s="8">
        <v>12.25</v>
      </c>
      <c r="E36" s="8">
        <v>14.53</v>
      </c>
      <c r="F36" s="8">
        <v>12.18</v>
      </c>
      <c r="G36" s="7">
        <v>139.59</v>
      </c>
      <c r="H36" s="17" t="s">
        <v>134</v>
      </c>
    </row>
    <row r="37" spans="1:8" x14ac:dyDescent="0.2">
      <c r="A37" s="38"/>
      <c r="B37" s="40" t="s">
        <v>133</v>
      </c>
      <c r="C37" s="39">
        <v>150</v>
      </c>
      <c r="D37" s="8">
        <v>5.65</v>
      </c>
      <c r="E37" s="8">
        <v>5.5</v>
      </c>
      <c r="F37" s="8">
        <v>35.590000000000003</v>
      </c>
      <c r="G37" s="7">
        <v>191.4</v>
      </c>
      <c r="H37" s="41">
        <v>291</v>
      </c>
    </row>
    <row r="38" spans="1:8" x14ac:dyDescent="0.2">
      <c r="A38" s="38"/>
      <c r="B38" s="40" t="s">
        <v>68</v>
      </c>
      <c r="C38" s="39">
        <v>200</v>
      </c>
      <c r="D38" s="8">
        <v>1.92</v>
      </c>
      <c r="E38" s="8">
        <v>0.12</v>
      </c>
      <c r="F38" s="8">
        <v>25.86</v>
      </c>
      <c r="G38" s="7">
        <v>112.36</v>
      </c>
      <c r="H38" s="17" t="s">
        <v>67</v>
      </c>
    </row>
    <row r="39" spans="1:8" x14ac:dyDescent="0.2">
      <c r="A39" s="38"/>
      <c r="B39" s="40" t="s">
        <v>35</v>
      </c>
      <c r="C39" s="39">
        <v>30</v>
      </c>
      <c r="D39" s="8">
        <v>2.37</v>
      </c>
      <c r="E39" s="8">
        <v>0.3</v>
      </c>
      <c r="F39" s="8">
        <v>14.76</v>
      </c>
      <c r="G39" s="7">
        <v>70.5</v>
      </c>
      <c r="H39" s="41">
        <v>108</v>
      </c>
    </row>
    <row r="40" spans="1:8" x14ac:dyDescent="0.2">
      <c r="A40" s="38"/>
      <c r="B40" s="40" t="s">
        <v>34</v>
      </c>
      <c r="C40" s="39">
        <v>30</v>
      </c>
      <c r="D40" s="8">
        <v>1.98</v>
      </c>
      <c r="E40" s="8">
        <v>0.36</v>
      </c>
      <c r="F40" s="8">
        <v>10.02</v>
      </c>
      <c r="G40" s="7">
        <v>52.2</v>
      </c>
      <c r="H40" s="41">
        <v>109</v>
      </c>
    </row>
    <row r="41" spans="1:8" s="10" customFormat="1" x14ac:dyDescent="0.2">
      <c r="A41" s="38" t="s">
        <v>33</v>
      </c>
      <c r="B41" s="37"/>
      <c r="C41" s="36">
        <f>SUM(C37:C40)+C35+90+20</f>
        <v>720</v>
      </c>
      <c r="D41" s="36">
        <f>SUM(D35:D40)</f>
        <v>26.630000000000003</v>
      </c>
      <c r="E41" s="36">
        <f>SUM(E35:E40)</f>
        <v>25.17</v>
      </c>
      <c r="F41" s="36">
        <f>SUM(F35:F40)</f>
        <v>112.35</v>
      </c>
      <c r="G41" s="36">
        <f>SUM(G35:G40)</f>
        <v>691.5100000000001</v>
      </c>
      <c r="H41" s="35"/>
    </row>
    <row r="42" spans="1:8" x14ac:dyDescent="0.2">
      <c r="A42" s="38" t="s">
        <v>32</v>
      </c>
      <c r="B42" s="40" t="s">
        <v>66</v>
      </c>
      <c r="C42" s="39">
        <v>200</v>
      </c>
      <c r="D42" s="8">
        <v>5.4</v>
      </c>
      <c r="E42" s="8">
        <v>5</v>
      </c>
      <c r="F42" s="8">
        <v>18.600000000000001</v>
      </c>
      <c r="G42" s="7">
        <v>158</v>
      </c>
      <c r="H42" s="17" t="s">
        <v>65</v>
      </c>
    </row>
    <row r="43" spans="1:8" ht="25.5" x14ac:dyDescent="0.2">
      <c r="A43" s="38"/>
      <c r="B43" s="40" t="s">
        <v>132</v>
      </c>
      <c r="C43" s="39">
        <v>100</v>
      </c>
      <c r="D43" s="8">
        <v>4.8899999999999997</v>
      </c>
      <c r="E43" s="8">
        <v>3.73</v>
      </c>
      <c r="F43" s="8">
        <v>30.07</v>
      </c>
      <c r="G43" s="7">
        <v>193.04</v>
      </c>
      <c r="H43" s="17" t="s">
        <v>131</v>
      </c>
    </row>
    <row r="44" spans="1:8" s="10" customFormat="1" x14ac:dyDescent="0.2">
      <c r="A44" s="38" t="s">
        <v>27</v>
      </c>
      <c r="B44" s="37"/>
      <c r="C44" s="36">
        <f>SUM(C42:C43)</f>
        <v>300</v>
      </c>
      <c r="D44" s="36">
        <f>SUM(D42:D43)</f>
        <v>10.29</v>
      </c>
      <c r="E44" s="36">
        <f>SUM(E42:E43)</f>
        <v>8.73</v>
      </c>
      <c r="F44" s="36">
        <f>SUM(F42:F43)</f>
        <v>48.67</v>
      </c>
      <c r="G44" s="36">
        <f>SUM(G42:G43)</f>
        <v>351.03999999999996</v>
      </c>
      <c r="H44" s="35"/>
    </row>
    <row r="45" spans="1:8" s="10" customFormat="1" ht="13.5" thickBot="1" x14ac:dyDescent="0.25">
      <c r="A45" s="46" t="s">
        <v>26</v>
      </c>
      <c r="B45" s="45"/>
      <c r="C45" s="44">
        <f>SUM(C44,C41,C34)</f>
        <v>1540</v>
      </c>
      <c r="D45" s="44">
        <f>SUM(D44,D41,D34)</f>
        <v>55.440000000000005</v>
      </c>
      <c r="E45" s="44">
        <f>SUM(E44,E41,E34)</f>
        <v>53.180000000000007</v>
      </c>
      <c r="F45" s="44">
        <f>SUM(F44,F41,F34)</f>
        <v>226.88</v>
      </c>
      <c r="G45" s="44">
        <f>SUM(G44,G41,G34)</f>
        <v>1524.5300000000002</v>
      </c>
      <c r="H45" s="43"/>
    </row>
    <row r="46" spans="1:8" s="10" customFormat="1" x14ac:dyDescent="0.2">
      <c r="A46" s="30" t="s">
        <v>130</v>
      </c>
      <c r="B46" s="29"/>
      <c r="C46" s="29"/>
      <c r="D46" s="29"/>
      <c r="E46" s="29"/>
      <c r="F46" s="29"/>
      <c r="G46" s="29"/>
      <c r="H46" s="42"/>
    </row>
    <row r="47" spans="1:8" ht="16.5" customHeight="1" x14ac:dyDescent="0.2">
      <c r="A47" s="38" t="s">
        <v>46</v>
      </c>
      <c r="B47" s="40" t="s">
        <v>129</v>
      </c>
      <c r="C47" s="39">
        <v>200</v>
      </c>
      <c r="D47" s="8">
        <v>9.84</v>
      </c>
      <c r="E47" s="8">
        <v>12.44</v>
      </c>
      <c r="F47" s="8">
        <v>28.16</v>
      </c>
      <c r="G47" s="7">
        <v>251.08</v>
      </c>
      <c r="H47" s="41">
        <v>266</v>
      </c>
    </row>
    <row r="48" spans="1:8" x14ac:dyDescent="0.2">
      <c r="A48" s="38"/>
      <c r="B48" s="40" t="s">
        <v>128</v>
      </c>
      <c r="C48" s="39">
        <v>50</v>
      </c>
      <c r="D48" s="8">
        <v>2.4</v>
      </c>
      <c r="E48" s="8">
        <v>1.4</v>
      </c>
      <c r="F48" s="8">
        <v>28.85</v>
      </c>
      <c r="G48" s="7">
        <v>137.9</v>
      </c>
      <c r="H48" s="41">
        <v>589</v>
      </c>
    </row>
    <row r="49" spans="1:8" x14ac:dyDescent="0.2">
      <c r="A49" s="38"/>
      <c r="B49" s="40" t="s">
        <v>75</v>
      </c>
      <c r="C49" s="7">
        <v>40</v>
      </c>
      <c r="D49" s="8">
        <v>3</v>
      </c>
      <c r="E49" s="8">
        <v>0.16</v>
      </c>
      <c r="F49" s="8">
        <v>20.56</v>
      </c>
      <c r="G49" s="7">
        <v>104.8</v>
      </c>
      <c r="H49" s="17">
        <v>111</v>
      </c>
    </row>
    <row r="50" spans="1:8" x14ac:dyDescent="0.2">
      <c r="A50" s="38"/>
      <c r="B50" s="40" t="s">
        <v>103</v>
      </c>
      <c r="C50" s="39">
        <v>10</v>
      </c>
      <c r="D50" s="8">
        <v>2.3199999999999998</v>
      </c>
      <c r="E50" s="8">
        <v>2.95</v>
      </c>
      <c r="F50" s="8">
        <v>0</v>
      </c>
      <c r="G50" s="7">
        <v>36.4</v>
      </c>
      <c r="H50" s="17" t="s">
        <v>102</v>
      </c>
    </row>
    <row r="51" spans="1:8" x14ac:dyDescent="0.2">
      <c r="A51" s="38"/>
      <c r="B51" s="40" t="s">
        <v>74</v>
      </c>
      <c r="C51" s="39">
        <v>200</v>
      </c>
      <c r="D51" s="8">
        <v>0.2</v>
      </c>
      <c r="E51" s="8">
        <v>0</v>
      </c>
      <c r="F51" s="8">
        <v>7.02</v>
      </c>
      <c r="G51" s="7">
        <v>28.46</v>
      </c>
      <c r="H51" s="41" t="s">
        <v>73</v>
      </c>
    </row>
    <row r="52" spans="1:8" s="10" customFormat="1" x14ac:dyDescent="0.2">
      <c r="A52" s="38" t="s">
        <v>42</v>
      </c>
      <c r="B52" s="37"/>
      <c r="C52" s="36">
        <f>SUM(C47:C51)</f>
        <v>500</v>
      </c>
      <c r="D52" s="47">
        <f>SUM(D47:D51)</f>
        <v>17.759999999999998</v>
      </c>
      <c r="E52" s="36">
        <f>SUM(E47:E51)</f>
        <v>16.95</v>
      </c>
      <c r="F52" s="47">
        <f>SUM(F47:F51)</f>
        <v>84.59</v>
      </c>
      <c r="G52" s="36">
        <f>SUM(G47:G51)</f>
        <v>558.6400000000001</v>
      </c>
      <c r="H52" s="35"/>
    </row>
    <row r="53" spans="1:8" x14ac:dyDescent="0.2">
      <c r="A53" s="38" t="s">
        <v>41</v>
      </c>
      <c r="B53" s="40" t="s">
        <v>127</v>
      </c>
      <c r="C53" s="39">
        <v>200</v>
      </c>
      <c r="D53" s="8">
        <v>1.8</v>
      </c>
      <c r="E53" s="8">
        <v>2.88</v>
      </c>
      <c r="F53" s="8">
        <v>13.54</v>
      </c>
      <c r="G53" s="7">
        <v>97.08</v>
      </c>
      <c r="H53" s="41">
        <v>131</v>
      </c>
    </row>
    <row r="54" spans="1:8" x14ac:dyDescent="0.2">
      <c r="A54" s="38"/>
      <c r="B54" s="40" t="s">
        <v>126</v>
      </c>
      <c r="C54" s="39">
        <v>110</v>
      </c>
      <c r="D54" s="8">
        <v>11.54</v>
      </c>
      <c r="E54" s="8">
        <v>10.34</v>
      </c>
      <c r="F54" s="8">
        <v>8.51</v>
      </c>
      <c r="G54" s="7">
        <v>148.4</v>
      </c>
      <c r="H54" s="41">
        <v>342</v>
      </c>
    </row>
    <row r="55" spans="1:8" x14ac:dyDescent="0.2">
      <c r="A55" s="38"/>
      <c r="B55" s="40" t="s">
        <v>125</v>
      </c>
      <c r="C55" s="39">
        <v>150</v>
      </c>
      <c r="D55" s="8">
        <v>7.14</v>
      </c>
      <c r="E55" s="8">
        <v>11.19</v>
      </c>
      <c r="F55" s="8">
        <v>38.82</v>
      </c>
      <c r="G55" s="7">
        <v>278.12</v>
      </c>
      <c r="H55" s="41">
        <v>58</v>
      </c>
    </row>
    <row r="56" spans="1:8" x14ac:dyDescent="0.2">
      <c r="A56" s="38"/>
      <c r="B56" s="40" t="s">
        <v>36</v>
      </c>
      <c r="C56" s="39">
        <v>200</v>
      </c>
      <c r="D56" s="8">
        <v>0.32</v>
      </c>
      <c r="E56" s="8">
        <v>0.14000000000000001</v>
      </c>
      <c r="F56" s="8">
        <v>11.46</v>
      </c>
      <c r="G56" s="7">
        <v>48.32</v>
      </c>
      <c r="H56" s="41">
        <v>519</v>
      </c>
    </row>
    <row r="57" spans="1:8" x14ac:dyDescent="0.2">
      <c r="A57" s="38"/>
      <c r="B57" s="40" t="s">
        <v>35</v>
      </c>
      <c r="C57" s="39">
        <v>30</v>
      </c>
      <c r="D57" s="8">
        <v>2.37</v>
      </c>
      <c r="E57" s="8">
        <v>0.3</v>
      </c>
      <c r="F57" s="8">
        <v>14.76</v>
      </c>
      <c r="G57" s="7">
        <v>70.5</v>
      </c>
      <c r="H57" s="41">
        <v>108</v>
      </c>
    </row>
    <row r="58" spans="1:8" x14ac:dyDescent="0.2">
      <c r="A58" s="38"/>
      <c r="B58" s="40" t="s">
        <v>34</v>
      </c>
      <c r="C58" s="39">
        <v>30</v>
      </c>
      <c r="D58" s="8">
        <v>1.98</v>
      </c>
      <c r="E58" s="8">
        <v>0.36</v>
      </c>
      <c r="F58" s="8">
        <v>10.02</v>
      </c>
      <c r="G58" s="7">
        <v>52.2</v>
      </c>
      <c r="H58" s="41">
        <v>109</v>
      </c>
    </row>
    <row r="59" spans="1:8" s="10" customFormat="1" x14ac:dyDescent="0.2">
      <c r="A59" s="38" t="s">
        <v>33</v>
      </c>
      <c r="B59" s="37"/>
      <c r="C59" s="36">
        <f>SUM(C53:C58)</f>
        <v>720</v>
      </c>
      <c r="D59" s="36">
        <f>SUM(D53:D58)</f>
        <v>25.150000000000002</v>
      </c>
      <c r="E59" s="36">
        <f>SUM(E53:E58)</f>
        <v>25.209999999999997</v>
      </c>
      <c r="F59" s="36">
        <f>SUM(F53:F58)</f>
        <v>97.11</v>
      </c>
      <c r="G59" s="36">
        <f>SUM(G53:G58)</f>
        <v>694.62000000000012</v>
      </c>
      <c r="H59" s="35"/>
    </row>
    <row r="60" spans="1:8" x14ac:dyDescent="0.2">
      <c r="A60" s="38" t="s">
        <v>32</v>
      </c>
      <c r="B60" s="40" t="s">
        <v>84</v>
      </c>
      <c r="C60" s="39">
        <v>200</v>
      </c>
      <c r="D60" s="8">
        <v>0.3</v>
      </c>
      <c r="E60" s="8">
        <v>0.12</v>
      </c>
      <c r="F60" s="8">
        <v>9.18</v>
      </c>
      <c r="G60" s="7">
        <v>39.74</v>
      </c>
      <c r="H60" s="17" t="s">
        <v>83</v>
      </c>
    </row>
    <row r="61" spans="1:8" x14ac:dyDescent="0.2">
      <c r="A61" s="38"/>
      <c r="B61" s="40" t="s">
        <v>124</v>
      </c>
      <c r="C61" s="39">
        <v>100</v>
      </c>
      <c r="D61" s="8">
        <v>7.5</v>
      </c>
      <c r="E61" s="8">
        <v>7.89</v>
      </c>
      <c r="F61" s="8">
        <v>39.119999999999997</v>
      </c>
      <c r="G61" s="7">
        <v>206.93</v>
      </c>
      <c r="H61" s="41">
        <v>540</v>
      </c>
    </row>
    <row r="62" spans="1:8" s="10" customFormat="1" x14ac:dyDescent="0.2">
      <c r="A62" s="38" t="s">
        <v>27</v>
      </c>
      <c r="B62" s="37"/>
      <c r="C62" s="36">
        <f>SUM(C60:C61)</f>
        <v>300</v>
      </c>
      <c r="D62" s="36">
        <f>SUM(D60:D61)</f>
        <v>7.8</v>
      </c>
      <c r="E62" s="36">
        <f>SUM(E60:E61)</f>
        <v>8.01</v>
      </c>
      <c r="F62" s="36">
        <f>SUM(F60:F61)</f>
        <v>48.3</v>
      </c>
      <c r="G62" s="36">
        <f>SUM(G60:G61)</f>
        <v>246.67000000000002</v>
      </c>
      <c r="H62" s="35"/>
    </row>
    <row r="63" spans="1:8" s="10" customFormat="1" ht="13.5" thickBot="1" x14ac:dyDescent="0.25">
      <c r="A63" s="46" t="s">
        <v>26</v>
      </c>
      <c r="B63" s="45"/>
      <c r="C63" s="44">
        <f>SUM(C62,C59,C52)</f>
        <v>1520</v>
      </c>
      <c r="D63" s="44">
        <f>SUM(D62,D59,D52)</f>
        <v>50.71</v>
      </c>
      <c r="E63" s="44">
        <f>SUM(E62,E59,E52)</f>
        <v>50.17</v>
      </c>
      <c r="F63" s="44">
        <f>SUM(F62,F59,F52)</f>
        <v>230</v>
      </c>
      <c r="G63" s="44">
        <f>SUM(G62,G59,G52)</f>
        <v>1499.9300000000003</v>
      </c>
      <c r="H63" s="43"/>
    </row>
    <row r="64" spans="1:8" s="10" customFormat="1" x14ac:dyDescent="0.2">
      <c r="A64" s="30" t="s">
        <v>123</v>
      </c>
      <c r="B64" s="29"/>
      <c r="C64" s="29"/>
      <c r="D64" s="29"/>
      <c r="E64" s="29"/>
      <c r="F64" s="29"/>
      <c r="G64" s="29"/>
      <c r="H64" s="42"/>
    </row>
    <row r="65" spans="1:8" x14ac:dyDescent="0.2">
      <c r="A65" s="38" t="s">
        <v>46</v>
      </c>
      <c r="B65" s="40" t="s">
        <v>122</v>
      </c>
      <c r="C65" s="7">
        <v>100</v>
      </c>
      <c r="D65" s="8">
        <v>3.9</v>
      </c>
      <c r="E65" s="8">
        <v>2.59</v>
      </c>
      <c r="F65" s="8">
        <v>51.07</v>
      </c>
      <c r="G65" s="7">
        <v>182.49</v>
      </c>
      <c r="H65" s="17" t="s">
        <v>121</v>
      </c>
    </row>
    <row r="66" spans="1:8" ht="25.5" x14ac:dyDescent="0.2">
      <c r="A66" s="38"/>
      <c r="B66" s="40" t="s">
        <v>120</v>
      </c>
      <c r="C66" s="7">
        <v>200</v>
      </c>
      <c r="D66" s="8">
        <f>10.98+2.69</f>
        <v>13.67</v>
      </c>
      <c r="E66" s="8">
        <f>11.68+3.32</f>
        <v>15</v>
      </c>
      <c r="F66" s="8">
        <f>12.3+4.53</f>
        <v>16.830000000000002</v>
      </c>
      <c r="G66" s="7">
        <f>141.48+120.31</f>
        <v>261.78999999999996</v>
      </c>
      <c r="H66" s="17" t="s">
        <v>119</v>
      </c>
    </row>
    <row r="67" spans="1:8" x14ac:dyDescent="0.2">
      <c r="A67" s="38"/>
      <c r="B67" s="40" t="s">
        <v>58</v>
      </c>
      <c r="C67" s="39">
        <v>200</v>
      </c>
      <c r="D67" s="8">
        <v>0.26</v>
      </c>
      <c r="E67" s="8">
        <v>0</v>
      </c>
      <c r="F67" s="8">
        <v>7.24</v>
      </c>
      <c r="G67" s="7">
        <v>30.84</v>
      </c>
      <c r="H67" s="41" t="s">
        <v>57</v>
      </c>
    </row>
    <row r="68" spans="1:8" s="10" customFormat="1" x14ac:dyDescent="0.2">
      <c r="A68" s="38" t="s">
        <v>42</v>
      </c>
      <c r="B68" s="37"/>
      <c r="C68" s="36">
        <f>SUM(C65:C67)</f>
        <v>500</v>
      </c>
      <c r="D68" s="36">
        <f>SUM(D65:D67)</f>
        <v>17.830000000000002</v>
      </c>
      <c r="E68" s="36">
        <f>SUM(E65:E67)</f>
        <v>17.59</v>
      </c>
      <c r="F68" s="47">
        <f>SUM(F65:F67)</f>
        <v>75.14</v>
      </c>
      <c r="G68" s="36">
        <f>SUM(G65:G67)</f>
        <v>475.11999999999995</v>
      </c>
      <c r="H68" s="35"/>
    </row>
    <row r="69" spans="1:8" ht="25.5" x14ac:dyDescent="0.2">
      <c r="A69" s="38" t="s">
        <v>41</v>
      </c>
      <c r="B69" s="40" t="s">
        <v>118</v>
      </c>
      <c r="C69" s="39">
        <v>200</v>
      </c>
      <c r="D69" s="8">
        <v>2.2400000000000002</v>
      </c>
      <c r="E69" s="8">
        <v>4.22</v>
      </c>
      <c r="F69" s="8">
        <v>7.4</v>
      </c>
      <c r="G69" s="7">
        <v>107.26</v>
      </c>
      <c r="H69" s="17" t="s">
        <v>55</v>
      </c>
    </row>
    <row r="70" spans="1:8" x14ac:dyDescent="0.2">
      <c r="A70" s="38"/>
      <c r="B70" s="40" t="s">
        <v>117</v>
      </c>
      <c r="C70" s="39" t="s">
        <v>53</v>
      </c>
      <c r="D70" s="8">
        <v>9.92</v>
      </c>
      <c r="E70" s="8">
        <v>11.41</v>
      </c>
      <c r="F70" s="8">
        <v>10.62</v>
      </c>
      <c r="G70" s="7">
        <v>178.48</v>
      </c>
      <c r="H70" s="41">
        <v>410</v>
      </c>
    </row>
    <row r="71" spans="1:8" x14ac:dyDescent="0.2">
      <c r="A71" s="38"/>
      <c r="B71" s="40" t="s">
        <v>52</v>
      </c>
      <c r="C71" s="39">
        <v>150</v>
      </c>
      <c r="D71" s="8">
        <v>8.9</v>
      </c>
      <c r="E71" s="8">
        <v>8.7100000000000009</v>
      </c>
      <c r="F71" s="8">
        <v>48.91</v>
      </c>
      <c r="G71" s="7">
        <v>266.49</v>
      </c>
      <c r="H71" s="17" t="s">
        <v>51</v>
      </c>
    </row>
    <row r="72" spans="1:8" x14ac:dyDescent="0.2">
      <c r="A72" s="38"/>
      <c r="B72" s="40" t="s">
        <v>50</v>
      </c>
      <c r="C72" s="39">
        <v>200</v>
      </c>
      <c r="D72" s="8">
        <v>0.08</v>
      </c>
      <c r="E72" s="8">
        <v>0</v>
      </c>
      <c r="F72" s="8">
        <v>10.62</v>
      </c>
      <c r="G72" s="7">
        <v>40.44</v>
      </c>
      <c r="H72" s="41">
        <v>508</v>
      </c>
    </row>
    <row r="73" spans="1:8" x14ac:dyDescent="0.2">
      <c r="A73" s="38"/>
      <c r="B73" s="40" t="s">
        <v>35</v>
      </c>
      <c r="C73" s="39">
        <v>30</v>
      </c>
      <c r="D73" s="8">
        <v>2.37</v>
      </c>
      <c r="E73" s="8">
        <v>0.3</v>
      </c>
      <c r="F73" s="8">
        <v>14.76</v>
      </c>
      <c r="G73" s="7">
        <v>70.5</v>
      </c>
      <c r="H73" s="41">
        <v>108</v>
      </c>
    </row>
    <row r="74" spans="1:8" x14ac:dyDescent="0.2">
      <c r="A74" s="38"/>
      <c r="B74" s="40" t="s">
        <v>34</v>
      </c>
      <c r="C74" s="39">
        <v>30</v>
      </c>
      <c r="D74" s="8">
        <v>1.98</v>
      </c>
      <c r="E74" s="8">
        <v>0.36</v>
      </c>
      <c r="F74" s="8">
        <v>10.02</v>
      </c>
      <c r="G74" s="7">
        <v>52.2</v>
      </c>
      <c r="H74" s="41">
        <v>109</v>
      </c>
    </row>
    <row r="75" spans="1:8" s="10" customFormat="1" x14ac:dyDescent="0.2">
      <c r="A75" s="38" t="s">
        <v>33</v>
      </c>
      <c r="B75" s="37"/>
      <c r="C75" s="36">
        <f>SUM(C71:C74)+C69+90+20</f>
        <v>720</v>
      </c>
      <c r="D75" s="36">
        <f>SUM(D69:D74)</f>
        <v>25.490000000000002</v>
      </c>
      <c r="E75" s="36">
        <f>SUM(E69:E74)</f>
        <v>25</v>
      </c>
      <c r="F75" s="36">
        <f>SUM(F69:F74)</f>
        <v>102.33</v>
      </c>
      <c r="G75" s="36">
        <f>SUM(G69:G74)</f>
        <v>715.37000000000012</v>
      </c>
      <c r="H75" s="35"/>
    </row>
    <row r="76" spans="1:8" ht="16.5" customHeight="1" x14ac:dyDescent="0.2">
      <c r="A76" s="38" t="s">
        <v>32</v>
      </c>
      <c r="B76" s="40" t="s">
        <v>31</v>
      </c>
      <c r="C76" s="39">
        <v>200</v>
      </c>
      <c r="D76" s="8">
        <v>0.2</v>
      </c>
      <c r="E76" s="8">
        <v>0.2</v>
      </c>
      <c r="F76" s="8">
        <v>22.8</v>
      </c>
      <c r="G76" s="7">
        <v>100</v>
      </c>
      <c r="H76" s="17" t="s">
        <v>30</v>
      </c>
    </row>
    <row r="77" spans="1:8" x14ac:dyDescent="0.2">
      <c r="A77" s="38"/>
      <c r="B77" s="40" t="s">
        <v>116</v>
      </c>
      <c r="C77" s="39">
        <v>100</v>
      </c>
      <c r="D77" s="8">
        <v>7.45</v>
      </c>
      <c r="E77" s="8">
        <v>7.67</v>
      </c>
      <c r="F77" s="8">
        <v>28.21</v>
      </c>
      <c r="G77" s="7">
        <v>266.49</v>
      </c>
      <c r="H77" s="17" t="s">
        <v>115</v>
      </c>
    </row>
    <row r="78" spans="1:8" s="10" customFormat="1" x14ac:dyDescent="0.2">
      <c r="A78" s="38" t="s">
        <v>27</v>
      </c>
      <c r="B78" s="37"/>
      <c r="C78" s="36">
        <f>SUM(C76:C77)</f>
        <v>300</v>
      </c>
      <c r="D78" s="36">
        <f>SUM(D76:D77)</f>
        <v>7.65</v>
      </c>
      <c r="E78" s="36">
        <f>SUM(E76:E77)</f>
        <v>7.87</v>
      </c>
      <c r="F78" s="36">
        <f>SUM(F76:F77)</f>
        <v>51.010000000000005</v>
      </c>
      <c r="G78" s="36">
        <f>SUM(G76:G77)</f>
        <v>366.49</v>
      </c>
      <c r="H78" s="35"/>
    </row>
    <row r="79" spans="1:8" s="10" customFormat="1" ht="13.5" thickBot="1" x14ac:dyDescent="0.25">
      <c r="A79" s="46" t="s">
        <v>26</v>
      </c>
      <c r="B79" s="45"/>
      <c r="C79" s="44">
        <f>SUM(C78,C75,C68)</f>
        <v>1520</v>
      </c>
      <c r="D79" s="44">
        <f>SUM(D78,D75,D68)</f>
        <v>50.97</v>
      </c>
      <c r="E79" s="44">
        <f>SUM(E78,E75,E68)</f>
        <v>50.459999999999994</v>
      </c>
      <c r="F79" s="44">
        <f>SUM(F78,F75,F68)</f>
        <v>228.48000000000002</v>
      </c>
      <c r="G79" s="44">
        <f>SUM(G78,G75,G68)</f>
        <v>1556.98</v>
      </c>
      <c r="H79" s="43"/>
    </row>
    <row r="80" spans="1:8" s="10" customFormat="1" x14ac:dyDescent="0.2">
      <c r="A80" s="30" t="s">
        <v>114</v>
      </c>
      <c r="B80" s="29"/>
      <c r="C80" s="29"/>
      <c r="D80" s="29"/>
      <c r="E80" s="29"/>
      <c r="F80" s="29"/>
      <c r="G80" s="29"/>
      <c r="H80" s="42"/>
    </row>
    <row r="81" spans="1:8" x14ac:dyDescent="0.2">
      <c r="A81" s="38" t="s">
        <v>46</v>
      </c>
      <c r="B81" s="40" t="s">
        <v>113</v>
      </c>
      <c r="C81" s="39">
        <v>200</v>
      </c>
      <c r="D81" s="8">
        <v>6.9</v>
      </c>
      <c r="E81" s="8">
        <v>8.0399999999999991</v>
      </c>
      <c r="F81" s="8">
        <v>19.34</v>
      </c>
      <c r="G81" s="7">
        <v>156.1</v>
      </c>
      <c r="H81" s="41">
        <v>165</v>
      </c>
    </row>
    <row r="82" spans="1:8" x14ac:dyDescent="0.2">
      <c r="A82" s="38"/>
      <c r="B82" s="40" t="s">
        <v>112</v>
      </c>
      <c r="C82" s="39">
        <v>100</v>
      </c>
      <c r="D82" s="8">
        <v>8.74</v>
      </c>
      <c r="E82" s="8">
        <v>8.65</v>
      </c>
      <c r="F82" s="8">
        <v>47.43</v>
      </c>
      <c r="G82" s="7">
        <v>313.97000000000003</v>
      </c>
      <c r="H82" s="41">
        <v>563</v>
      </c>
    </row>
    <row r="83" spans="1:8" x14ac:dyDescent="0.2">
      <c r="A83" s="38"/>
      <c r="B83" s="40" t="s">
        <v>74</v>
      </c>
      <c r="C83" s="39">
        <v>200</v>
      </c>
      <c r="D83" s="8">
        <v>0.2</v>
      </c>
      <c r="E83" s="8">
        <v>0</v>
      </c>
      <c r="F83" s="8">
        <v>7.02</v>
      </c>
      <c r="G83" s="7">
        <v>28.46</v>
      </c>
      <c r="H83" s="41" t="s">
        <v>73</v>
      </c>
    </row>
    <row r="84" spans="1:8" s="10" customFormat="1" x14ac:dyDescent="0.2">
      <c r="A84" s="38" t="s">
        <v>42</v>
      </c>
      <c r="B84" s="37"/>
      <c r="C84" s="36">
        <f>SUM(C81:C83)</f>
        <v>500</v>
      </c>
      <c r="D84" s="36">
        <f>SUM(D81:D83)</f>
        <v>15.84</v>
      </c>
      <c r="E84" s="47">
        <f>SUM(E81:E83)</f>
        <v>16.689999999999998</v>
      </c>
      <c r="F84" s="36">
        <f>SUM(F81:F83)</f>
        <v>73.789999999999992</v>
      </c>
      <c r="G84" s="36">
        <f>SUM(G81:G83)</f>
        <v>498.53000000000003</v>
      </c>
      <c r="H84" s="35"/>
    </row>
    <row r="85" spans="1:8" ht="12.75" customHeight="1" x14ac:dyDescent="0.2">
      <c r="A85" s="38" t="s">
        <v>41</v>
      </c>
      <c r="B85" s="40" t="s">
        <v>111</v>
      </c>
      <c r="C85" s="39">
        <v>200</v>
      </c>
      <c r="D85" s="8">
        <v>2.84</v>
      </c>
      <c r="E85" s="8">
        <v>4.4000000000000004</v>
      </c>
      <c r="F85" s="8">
        <v>18.100000000000001</v>
      </c>
      <c r="G85" s="7">
        <v>106.4</v>
      </c>
      <c r="H85" s="17" t="s">
        <v>110</v>
      </c>
    </row>
    <row r="86" spans="1:8" x14ac:dyDescent="0.2">
      <c r="A86" s="38"/>
      <c r="B86" s="40" t="s">
        <v>109</v>
      </c>
      <c r="C86" s="39" t="s">
        <v>53</v>
      </c>
      <c r="D86" s="8">
        <v>10.45</v>
      </c>
      <c r="E86" s="8">
        <v>10.43</v>
      </c>
      <c r="F86" s="8">
        <v>7.35</v>
      </c>
      <c r="G86" s="7">
        <v>193.49</v>
      </c>
      <c r="H86" s="41">
        <v>372</v>
      </c>
    </row>
    <row r="87" spans="1:8" x14ac:dyDescent="0.2">
      <c r="A87" s="38"/>
      <c r="B87" s="40" t="s">
        <v>85</v>
      </c>
      <c r="C87" s="39">
        <v>150</v>
      </c>
      <c r="D87" s="8">
        <v>8.64</v>
      </c>
      <c r="E87" s="8">
        <v>8.91</v>
      </c>
      <c r="F87" s="8">
        <v>48.85</v>
      </c>
      <c r="G87" s="7">
        <v>225.67</v>
      </c>
      <c r="H87" s="41">
        <v>237</v>
      </c>
    </row>
    <row r="88" spans="1:8" x14ac:dyDescent="0.2">
      <c r="A88" s="38"/>
      <c r="B88" s="40" t="s">
        <v>108</v>
      </c>
      <c r="C88" s="39">
        <v>200</v>
      </c>
      <c r="D88" s="8">
        <v>0</v>
      </c>
      <c r="E88" s="8">
        <v>0</v>
      </c>
      <c r="F88" s="8">
        <v>19</v>
      </c>
      <c r="G88" s="7">
        <v>75</v>
      </c>
      <c r="H88" s="17" t="s">
        <v>107</v>
      </c>
    </row>
    <row r="89" spans="1:8" x14ac:dyDescent="0.2">
      <c r="A89" s="38"/>
      <c r="B89" s="40" t="s">
        <v>35</v>
      </c>
      <c r="C89" s="39">
        <v>30</v>
      </c>
      <c r="D89" s="8">
        <v>2.37</v>
      </c>
      <c r="E89" s="8">
        <v>0.3</v>
      </c>
      <c r="F89" s="8">
        <v>14.76</v>
      </c>
      <c r="G89" s="7">
        <v>70.5</v>
      </c>
      <c r="H89" s="41">
        <v>108</v>
      </c>
    </row>
    <row r="90" spans="1:8" x14ac:dyDescent="0.2">
      <c r="A90" s="38"/>
      <c r="B90" s="40" t="s">
        <v>34</v>
      </c>
      <c r="C90" s="39">
        <v>30</v>
      </c>
      <c r="D90" s="8">
        <v>1.98</v>
      </c>
      <c r="E90" s="8">
        <v>0.36</v>
      </c>
      <c r="F90" s="8">
        <v>10.02</v>
      </c>
      <c r="G90" s="7">
        <v>52.2</v>
      </c>
      <c r="H90" s="41">
        <v>109</v>
      </c>
    </row>
    <row r="91" spans="1:8" s="10" customFormat="1" x14ac:dyDescent="0.2">
      <c r="A91" s="38" t="s">
        <v>33</v>
      </c>
      <c r="B91" s="37"/>
      <c r="C91" s="36">
        <v>720</v>
      </c>
      <c r="D91" s="36">
        <f>SUM(D85:D90)</f>
        <v>26.28</v>
      </c>
      <c r="E91" s="36">
        <f>SUM(E85:E90)</f>
        <v>24.400000000000002</v>
      </c>
      <c r="F91" s="36">
        <f>SUM(F85:F90)</f>
        <v>118.08000000000001</v>
      </c>
      <c r="G91" s="36">
        <f>SUM(G85:G90)</f>
        <v>723.26</v>
      </c>
      <c r="H91" s="35"/>
    </row>
    <row r="92" spans="1:8" ht="12" customHeight="1" x14ac:dyDescent="0.2">
      <c r="A92" s="38" t="s">
        <v>32</v>
      </c>
      <c r="B92" s="40" t="s">
        <v>106</v>
      </c>
      <c r="C92" s="39">
        <v>200</v>
      </c>
      <c r="D92" s="8">
        <v>0</v>
      </c>
      <c r="E92" s="8">
        <v>0</v>
      </c>
      <c r="F92" s="8">
        <v>6.98</v>
      </c>
      <c r="G92" s="7">
        <v>26.54</v>
      </c>
      <c r="H92" s="41">
        <v>503</v>
      </c>
    </row>
    <row r="93" spans="1:8" ht="12.75" customHeight="1" x14ac:dyDescent="0.2">
      <c r="A93" s="38"/>
      <c r="B93" s="40" t="s">
        <v>82</v>
      </c>
      <c r="C93" s="39">
        <v>100</v>
      </c>
      <c r="D93" s="8">
        <v>7.27</v>
      </c>
      <c r="E93" s="8">
        <v>7.76</v>
      </c>
      <c r="F93" s="8">
        <v>38.47</v>
      </c>
      <c r="G93" s="7">
        <v>239.67</v>
      </c>
      <c r="H93" s="17" t="s">
        <v>81</v>
      </c>
    </row>
    <row r="94" spans="1:8" s="10" customFormat="1" x14ac:dyDescent="0.2">
      <c r="A94" s="38" t="s">
        <v>27</v>
      </c>
      <c r="B94" s="37"/>
      <c r="C94" s="36">
        <f>SUM(C92:C93)</f>
        <v>300</v>
      </c>
      <c r="D94" s="36">
        <f>SUM(D92:D93)</f>
        <v>7.27</v>
      </c>
      <c r="E94" s="36">
        <f>SUM(E92:E93)</f>
        <v>7.76</v>
      </c>
      <c r="F94" s="36">
        <f>SUM(F92:F93)</f>
        <v>45.45</v>
      </c>
      <c r="G94" s="36">
        <f>SUM(G92:G93)</f>
        <v>266.20999999999998</v>
      </c>
      <c r="H94" s="35"/>
    </row>
    <row r="95" spans="1:8" s="10" customFormat="1" ht="13.5" thickBot="1" x14ac:dyDescent="0.25">
      <c r="A95" s="46" t="s">
        <v>26</v>
      </c>
      <c r="B95" s="45"/>
      <c r="C95" s="44">
        <f>SUM(C94,C91,C84)</f>
        <v>1520</v>
      </c>
      <c r="D95" s="44">
        <f>SUM(D94,D91,D84)</f>
        <v>49.39</v>
      </c>
      <c r="E95" s="44">
        <f>SUM(E94,E91,E84)</f>
        <v>48.85</v>
      </c>
      <c r="F95" s="44">
        <f>SUM(F94,F91,F84)</f>
        <v>237.32000000000002</v>
      </c>
      <c r="G95" s="44">
        <f>SUM(G94,G91,G84)</f>
        <v>1488</v>
      </c>
      <c r="H95" s="43"/>
    </row>
    <row r="96" spans="1:8" s="10" customFormat="1" x14ac:dyDescent="0.2">
      <c r="A96" s="30" t="s">
        <v>105</v>
      </c>
      <c r="B96" s="29"/>
      <c r="C96" s="29"/>
      <c r="D96" s="29"/>
      <c r="E96" s="29"/>
      <c r="F96" s="29"/>
      <c r="G96" s="29"/>
      <c r="H96" s="42"/>
    </row>
    <row r="97" spans="1:8" ht="17.25" customHeight="1" x14ac:dyDescent="0.2">
      <c r="A97" s="38" t="s">
        <v>46</v>
      </c>
      <c r="B97" s="40" t="s">
        <v>104</v>
      </c>
      <c r="C97" s="39">
        <v>200</v>
      </c>
      <c r="D97" s="8">
        <v>8.1</v>
      </c>
      <c r="E97" s="8">
        <v>3.04</v>
      </c>
      <c r="F97" s="8">
        <v>29.56</v>
      </c>
      <c r="G97" s="7">
        <v>185.14</v>
      </c>
      <c r="H97" s="41">
        <v>70</v>
      </c>
    </row>
    <row r="98" spans="1:8" x14ac:dyDescent="0.2">
      <c r="A98" s="38"/>
      <c r="B98" s="49" t="s">
        <v>75</v>
      </c>
      <c r="C98" s="7">
        <v>40</v>
      </c>
      <c r="D98" s="8">
        <v>3</v>
      </c>
      <c r="E98" s="8">
        <v>0.16</v>
      </c>
      <c r="F98" s="8">
        <v>20.56</v>
      </c>
      <c r="G98" s="7">
        <v>104.8</v>
      </c>
      <c r="H98" s="17">
        <v>111</v>
      </c>
    </row>
    <row r="99" spans="1:8" x14ac:dyDescent="0.2">
      <c r="A99" s="38"/>
      <c r="B99" s="40" t="s">
        <v>103</v>
      </c>
      <c r="C99" s="39">
        <v>10</v>
      </c>
      <c r="D99" s="8">
        <v>2.3199999999999998</v>
      </c>
      <c r="E99" s="8">
        <v>2.95</v>
      </c>
      <c r="F99" s="8">
        <v>0</v>
      </c>
      <c r="G99" s="7">
        <v>36.4</v>
      </c>
      <c r="H99" s="17" t="s">
        <v>102</v>
      </c>
    </row>
    <row r="100" spans="1:8" x14ac:dyDescent="0.2">
      <c r="A100" s="38"/>
      <c r="B100" s="40" t="s">
        <v>101</v>
      </c>
      <c r="C100" s="39">
        <v>10</v>
      </c>
      <c r="D100" s="8">
        <v>0.13</v>
      </c>
      <c r="E100" s="8">
        <v>6.15</v>
      </c>
      <c r="F100" s="8">
        <v>0.17</v>
      </c>
      <c r="G100" s="7">
        <v>56.6</v>
      </c>
      <c r="H100" s="41">
        <v>105</v>
      </c>
    </row>
    <row r="101" spans="1:8" x14ac:dyDescent="0.2">
      <c r="A101" s="38"/>
      <c r="B101" s="40" t="s">
        <v>59</v>
      </c>
      <c r="C101" s="39">
        <v>40</v>
      </c>
      <c r="D101" s="8">
        <v>3</v>
      </c>
      <c r="E101" s="8">
        <v>4.72</v>
      </c>
      <c r="F101" s="8">
        <v>19.96</v>
      </c>
      <c r="G101" s="7">
        <v>166.84</v>
      </c>
      <c r="H101" s="41">
        <v>590</v>
      </c>
    </row>
    <row r="102" spans="1:8" x14ac:dyDescent="0.2">
      <c r="A102" s="38"/>
      <c r="B102" s="40" t="s">
        <v>100</v>
      </c>
      <c r="C102" s="39">
        <v>200</v>
      </c>
      <c r="D102" s="8">
        <v>0.2</v>
      </c>
      <c r="E102" s="8">
        <v>0</v>
      </c>
      <c r="F102" s="8">
        <v>7.02</v>
      </c>
      <c r="G102" s="7">
        <v>28.46</v>
      </c>
      <c r="H102" s="41">
        <v>493</v>
      </c>
    </row>
    <row r="103" spans="1:8" s="10" customFormat="1" x14ac:dyDescent="0.2">
      <c r="A103" s="38" t="s">
        <v>42</v>
      </c>
      <c r="B103" s="37"/>
      <c r="C103" s="36">
        <f>SUM(C97:C102)</f>
        <v>500</v>
      </c>
      <c r="D103" s="36">
        <f>SUM(D97:D102)</f>
        <v>16.75</v>
      </c>
      <c r="E103" s="47">
        <f>SUM(E97:E102)</f>
        <v>17.02</v>
      </c>
      <c r="F103" s="36">
        <f>SUM(F97:F102)</f>
        <v>77.27</v>
      </c>
      <c r="G103" s="36">
        <f>SUM(G97:G102)</f>
        <v>578.24</v>
      </c>
      <c r="H103" s="35"/>
    </row>
    <row r="104" spans="1:8" x14ac:dyDescent="0.2">
      <c r="A104" s="38" t="s">
        <v>41</v>
      </c>
      <c r="B104" s="40" t="s">
        <v>99</v>
      </c>
      <c r="C104" s="39">
        <v>200</v>
      </c>
      <c r="D104" s="8">
        <v>2.52</v>
      </c>
      <c r="E104" s="8">
        <v>3.38</v>
      </c>
      <c r="F104" s="8">
        <v>6.92</v>
      </c>
      <c r="G104" s="7">
        <v>105.88</v>
      </c>
      <c r="H104" s="17" t="s">
        <v>98</v>
      </c>
    </row>
    <row r="105" spans="1:8" x14ac:dyDescent="0.2">
      <c r="A105" s="38"/>
      <c r="B105" s="40" t="s">
        <v>97</v>
      </c>
      <c r="C105" s="39">
        <v>110</v>
      </c>
      <c r="D105" s="8">
        <v>11.23</v>
      </c>
      <c r="E105" s="8">
        <v>13.42</v>
      </c>
      <c r="F105" s="8">
        <v>11.72</v>
      </c>
      <c r="G105" s="7">
        <v>168.71</v>
      </c>
      <c r="H105" s="41">
        <v>405</v>
      </c>
    </row>
    <row r="106" spans="1:8" x14ac:dyDescent="0.2">
      <c r="A106" s="38"/>
      <c r="B106" s="40" t="s">
        <v>96</v>
      </c>
      <c r="C106" s="39">
        <v>150</v>
      </c>
      <c r="D106" s="8">
        <v>8.8000000000000007</v>
      </c>
      <c r="E106" s="8">
        <v>6.91</v>
      </c>
      <c r="F106" s="8">
        <v>49.55</v>
      </c>
      <c r="G106" s="7">
        <v>271.39999999999998</v>
      </c>
      <c r="H106" s="41">
        <v>291</v>
      </c>
    </row>
    <row r="107" spans="1:8" x14ac:dyDescent="0.2">
      <c r="A107" s="38"/>
      <c r="B107" s="40" t="s">
        <v>50</v>
      </c>
      <c r="C107" s="39">
        <v>200</v>
      </c>
      <c r="D107" s="8">
        <v>0.08</v>
      </c>
      <c r="E107" s="8">
        <v>0</v>
      </c>
      <c r="F107" s="8">
        <v>10.62</v>
      </c>
      <c r="G107" s="7">
        <v>40.44</v>
      </c>
      <c r="H107" s="41">
        <v>508</v>
      </c>
    </row>
    <row r="108" spans="1:8" x14ac:dyDescent="0.2">
      <c r="A108" s="38"/>
      <c r="B108" s="40" t="s">
        <v>35</v>
      </c>
      <c r="C108" s="39">
        <v>30</v>
      </c>
      <c r="D108" s="8">
        <v>2.37</v>
      </c>
      <c r="E108" s="8">
        <v>0.3</v>
      </c>
      <c r="F108" s="8">
        <v>14.76</v>
      </c>
      <c r="G108" s="7">
        <v>70.5</v>
      </c>
      <c r="H108" s="41">
        <v>108</v>
      </c>
    </row>
    <row r="109" spans="1:8" x14ac:dyDescent="0.2">
      <c r="A109" s="38"/>
      <c r="B109" s="40" t="s">
        <v>34</v>
      </c>
      <c r="C109" s="39">
        <v>30</v>
      </c>
      <c r="D109" s="8">
        <v>1.98</v>
      </c>
      <c r="E109" s="8">
        <v>0.36</v>
      </c>
      <c r="F109" s="8">
        <v>10.02</v>
      </c>
      <c r="G109" s="7">
        <v>52.2</v>
      </c>
      <c r="H109" s="41">
        <v>109</v>
      </c>
    </row>
    <row r="110" spans="1:8" s="10" customFormat="1" x14ac:dyDescent="0.2">
      <c r="A110" s="38" t="s">
        <v>33</v>
      </c>
      <c r="B110" s="37"/>
      <c r="C110" s="36">
        <f>SUM(C104:C109)</f>
        <v>720</v>
      </c>
      <c r="D110" s="36">
        <f>SUM(D104:D109)</f>
        <v>26.98</v>
      </c>
      <c r="E110" s="36">
        <f>SUM(E104:E109)</f>
        <v>24.37</v>
      </c>
      <c r="F110" s="36">
        <f>SUM(F104:F109)</f>
        <v>103.59</v>
      </c>
      <c r="G110" s="36">
        <f>SUM(G104:G109)</f>
        <v>709.13000000000011</v>
      </c>
      <c r="H110" s="35"/>
    </row>
    <row r="111" spans="1:8" x14ac:dyDescent="0.2">
      <c r="A111" s="38" t="s">
        <v>32</v>
      </c>
      <c r="B111" s="40" t="s">
        <v>49</v>
      </c>
      <c r="C111" s="39">
        <v>200</v>
      </c>
      <c r="D111" s="8">
        <v>0</v>
      </c>
      <c r="E111" s="8">
        <v>0</v>
      </c>
      <c r="F111" s="8">
        <v>22</v>
      </c>
      <c r="G111" s="7">
        <v>95</v>
      </c>
      <c r="H111" s="41">
        <v>614</v>
      </c>
    </row>
    <row r="112" spans="1:8" ht="15" customHeight="1" x14ac:dyDescent="0.2">
      <c r="A112" s="38"/>
      <c r="B112" s="48" t="s">
        <v>95</v>
      </c>
      <c r="C112" s="39">
        <v>100</v>
      </c>
      <c r="D112" s="8">
        <v>7.54</v>
      </c>
      <c r="E112" s="8">
        <v>7.87</v>
      </c>
      <c r="F112" s="8">
        <v>29.16</v>
      </c>
      <c r="G112" s="7">
        <v>235.4</v>
      </c>
      <c r="H112" s="17" t="s">
        <v>94</v>
      </c>
    </row>
    <row r="113" spans="1:8" s="10" customFormat="1" x14ac:dyDescent="0.2">
      <c r="A113" s="38" t="s">
        <v>27</v>
      </c>
      <c r="B113" s="37"/>
      <c r="C113" s="36">
        <f>SUM(C111:C112)</f>
        <v>300</v>
      </c>
      <c r="D113" s="36">
        <f>SUM(D111:D112)</f>
        <v>7.54</v>
      </c>
      <c r="E113" s="36">
        <f>SUM(E111:E112)</f>
        <v>7.87</v>
      </c>
      <c r="F113" s="36">
        <f>SUM(F111:F112)</f>
        <v>51.16</v>
      </c>
      <c r="G113" s="36">
        <f>SUM(G111:G112)</f>
        <v>330.4</v>
      </c>
      <c r="H113" s="35"/>
    </row>
    <row r="114" spans="1:8" s="10" customFormat="1" ht="13.5" thickBot="1" x14ac:dyDescent="0.25">
      <c r="A114" s="46" t="s">
        <v>26</v>
      </c>
      <c r="B114" s="45"/>
      <c r="C114" s="44">
        <f>SUM(C113,C110,C103)</f>
        <v>1520</v>
      </c>
      <c r="D114" s="44">
        <f>SUM(D113,D110,D103)</f>
        <v>51.27</v>
      </c>
      <c r="E114" s="44">
        <f>SUM(E113,E110,E103)</f>
        <v>49.260000000000005</v>
      </c>
      <c r="F114" s="44">
        <f>SUM(F113,F110,F103)</f>
        <v>232.01999999999998</v>
      </c>
      <c r="G114" s="44">
        <f>SUM(G113,G110,G103)</f>
        <v>1617.7700000000002</v>
      </c>
      <c r="H114" s="43"/>
    </row>
    <row r="115" spans="1:8" s="10" customFormat="1" x14ac:dyDescent="0.2">
      <c r="A115" s="30" t="s">
        <v>93</v>
      </c>
      <c r="B115" s="29"/>
      <c r="C115" s="29"/>
      <c r="D115" s="29"/>
      <c r="E115" s="29"/>
      <c r="F115" s="29"/>
      <c r="G115" s="29"/>
      <c r="H115" s="42"/>
    </row>
    <row r="116" spans="1:8" x14ac:dyDescent="0.2">
      <c r="A116" s="38" t="s">
        <v>46</v>
      </c>
      <c r="B116" s="40" t="s">
        <v>92</v>
      </c>
      <c r="C116" s="39">
        <v>150</v>
      </c>
      <c r="D116" s="8">
        <v>11.54</v>
      </c>
      <c r="E116" s="8">
        <v>13.57</v>
      </c>
      <c r="F116" s="8">
        <v>23.02</v>
      </c>
      <c r="G116" s="7">
        <v>258.85000000000002</v>
      </c>
      <c r="H116" s="41">
        <v>302</v>
      </c>
    </row>
    <row r="117" spans="1:8" x14ac:dyDescent="0.2">
      <c r="A117" s="38"/>
      <c r="B117" s="40" t="s">
        <v>91</v>
      </c>
      <c r="C117" s="39">
        <v>200</v>
      </c>
      <c r="D117" s="8">
        <v>2.25</v>
      </c>
      <c r="E117" s="8">
        <v>0.5</v>
      </c>
      <c r="F117" s="8">
        <v>20.25</v>
      </c>
      <c r="G117" s="7">
        <v>107.5</v>
      </c>
      <c r="H117" s="41">
        <v>112</v>
      </c>
    </row>
    <row r="118" spans="1:8" x14ac:dyDescent="0.2">
      <c r="A118" s="38"/>
      <c r="B118" s="40" t="s">
        <v>90</v>
      </c>
      <c r="C118" s="39">
        <v>60</v>
      </c>
      <c r="D118" s="8">
        <v>4.5999999999999996</v>
      </c>
      <c r="E118" s="8">
        <v>4.16</v>
      </c>
      <c r="F118" s="8">
        <v>25.9</v>
      </c>
      <c r="G118" s="7">
        <v>121.5</v>
      </c>
      <c r="H118" s="41">
        <v>95</v>
      </c>
    </row>
    <row r="119" spans="1:8" x14ac:dyDescent="0.2">
      <c r="A119" s="38"/>
      <c r="B119" s="40" t="s">
        <v>58</v>
      </c>
      <c r="C119" s="39">
        <v>200</v>
      </c>
      <c r="D119" s="8">
        <v>0.26</v>
      </c>
      <c r="E119" s="8">
        <v>0</v>
      </c>
      <c r="F119" s="8">
        <v>7.24</v>
      </c>
      <c r="G119" s="7">
        <v>30.84</v>
      </c>
      <c r="H119" s="41" t="s">
        <v>57</v>
      </c>
    </row>
    <row r="120" spans="1:8" s="10" customFormat="1" x14ac:dyDescent="0.2">
      <c r="A120" s="38" t="s">
        <v>42</v>
      </c>
      <c r="B120" s="37"/>
      <c r="C120" s="36">
        <f>SUM(C116:C119)</f>
        <v>610</v>
      </c>
      <c r="D120" s="36">
        <f>SUM(D116:D119)</f>
        <v>18.650000000000002</v>
      </c>
      <c r="E120" s="36">
        <f>SUM(E116:E119)</f>
        <v>18.23</v>
      </c>
      <c r="F120" s="36">
        <f>SUM(F116:F119)</f>
        <v>76.409999999999982</v>
      </c>
      <c r="G120" s="36">
        <f>SUM(G116:G119)</f>
        <v>518.69000000000005</v>
      </c>
      <c r="H120" s="35"/>
    </row>
    <row r="121" spans="1:8" ht="24" x14ac:dyDescent="0.2">
      <c r="A121" s="38" t="s">
        <v>41</v>
      </c>
      <c r="B121" s="48" t="s">
        <v>89</v>
      </c>
      <c r="C121" s="39">
        <v>200</v>
      </c>
      <c r="D121" s="8">
        <v>2.54</v>
      </c>
      <c r="E121" s="8">
        <v>4.9400000000000004</v>
      </c>
      <c r="F121" s="8">
        <v>9.82</v>
      </c>
      <c r="G121" s="7">
        <v>99.08</v>
      </c>
      <c r="H121" s="17" t="s">
        <v>88</v>
      </c>
    </row>
    <row r="122" spans="1:8" x14ac:dyDescent="0.2">
      <c r="A122" s="38"/>
      <c r="B122" s="40" t="s">
        <v>87</v>
      </c>
      <c r="C122" s="7" t="s">
        <v>53</v>
      </c>
      <c r="D122" s="8">
        <v>10.78</v>
      </c>
      <c r="E122" s="8">
        <v>12.68</v>
      </c>
      <c r="F122" s="8">
        <v>14.95</v>
      </c>
      <c r="G122" s="7">
        <v>210.98</v>
      </c>
      <c r="H122" s="17" t="s">
        <v>86</v>
      </c>
    </row>
    <row r="123" spans="1:8" x14ac:dyDescent="0.2">
      <c r="A123" s="38"/>
      <c r="B123" s="40" t="s">
        <v>85</v>
      </c>
      <c r="C123" s="39">
        <v>150</v>
      </c>
      <c r="D123" s="8">
        <v>8.64</v>
      </c>
      <c r="E123" s="8">
        <v>8.91</v>
      </c>
      <c r="F123" s="8">
        <v>48.85</v>
      </c>
      <c r="G123" s="7">
        <v>225.67</v>
      </c>
      <c r="H123" s="41">
        <v>237</v>
      </c>
    </row>
    <row r="124" spans="1:8" x14ac:dyDescent="0.2">
      <c r="A124" s="38"/>
      <c r="B124" s="40" t="s">
        <v>36</v>
      </c>
      <c r="C124" s="39">
        <v>200</v>
      </c>
      <c r="D124" s="8">
        <v>0.32</v>
      </c>
      <c r="E124" s="8">
        <v>0.14000000000000001</v>
      </c>
      <c r="F124" s="8">
        <v>11.46</v>
      </c>
      <c r="G124" s="7">
        <v>48.32</v>
      </c>
      <c r="H124" s="41">
        <v>519</v>
      </c>
    </row>
    <row r="125" spans="1:8" x14ac:dyDescent="0.2">
      <c r="A125" s="38"/>
      <c r="B125" s="40" t="s">
        <v>35</v>
      </c>
      <c r="C125" s="39">
        <v>30</v>
      </c>
      <c r="D125" s="8">
        <v>2.37</v>
      </c>
      <c r="E125" s="8">
        <v>0.3</v>
      </c>
      <c r="F125" s="8">
        <v>14.76</v>
      </c>
      <c r="G125" s="7">
        <v>70.5</v>
      </c>
      <c r="H125" s="41">
        <v>108</v>
      </c>
    </row>
    <row r="126" spans="1:8" x14ac:dyDescent="0.2">
      <c r="A126" s="38"/>
      <c r="B126" s="40" t="s">
        <v>34</v>
      </c>
      <c r="C126" s="39">
        <v>30</v>
      </c>
      <c r="D126" s="8">
        <v>1.98</v>
      </c>
      <c r="E126" s="8">
        <v>0.36</v>
      </c>
      <c r="F126" s="8">
        <v>10.02</v>
      </c>
      <c r="G126" s="7">
        <v>52.2</v>
      </c>
      <c r="H126" s="41">
        <v>109</v>
      </c>
    </row>
    <row r="127" spans="1:8" s="10" customFormat="1" x14ac:dyDescent="0.2">
      <c r="A127" s="38" t="s">
        <v>33</v>
      </c>
      <c r="B127" s="37"/>
      <c r="C127" s="36">
        <v>720</v>
      </c>
      <c r="D127" s="36">
        <f>SUM(D121:D126)</f>
        <v>26.630000000000003</v>
      </c>
      <c r="E127" s="36">
        <f>SUM(E121:E126)</f>
        <v>27.330000000000002</v>
      </c>
      <c r="F127" s="36">
        <f>SUM(F121:F126)</f>
        <v>109.86000000000001</v>
      </c>
      <c r="G127" s="36">
        <f>SUM(G121:G126)</f>
        <v>706.75000000000011</v>
      </c>
      <c r="H127" s="35"/>
    </row>
    <row r="128" spans="1:8" x14ac:dyDescent="0.2">
      <c r="A128" s="38" t="s">
        <v>32</v>
      </c>
      <c r="B128" s="40" t="s">
        <v>84</v>
      </c>
      <c r="C128" s="39">
        <v>200</v>
      </c>
      <c r="D128" s="8">
        <v>0.3</v>
      </c>
      <c r="E128" s="8">
        <v>0.12</v>
      </c>
      <c r="F128" s="8">
        <v>9.18</v>
      </c>
      <c r="G128" s="7">
        <v>39.74</v>
      </c>
      <c r="H128" s="17" t="s">
        <v>83</v>
      </c>
    </row>
    <row r="129" spans="1:8" x14ac:dyDescent="0.2">
      <c r="A129" s="38"/>
      <c r="B129" s="40" t="s">
        <v>82</v>
      </c>
      <c r="C129" s="39">
        <v>100</v>
      </c>
      <c r="D129" s="8">
        <v>7.27</v>
      </c>
      <c r="E129" s="8">
        <v>7.76</v>
      </c>
      <c r="F129" s="8">
        <v>38.47</v>
      </c>
      <c r="G129" s="7">
        <v>239.67</v>
      </c>
      <c r="H129" s="17" t="s">
        <v>81</v>
      </c>
    </row>
    <row r="130" spans="1:8" s="10" customFormat="1" x14ac:dyDescent="0.2">
      <c r="A130" s="38" t="s">
        <v>27</v>
      </c>
      <c r="B130" s="37"/>
      <c r="C130" s="36">
        <f>SUM(C128:C129)</f>
        <v>300</v>
      </c>
      <c r="D130" s="36">
        <f>SUM(D128:D129)</f>
        <v>7.5699999999999994</v>
      </c>
      <c r="E130" s="36">
        <f>SUM(E128:E129)</f>
        <v>7.88</v>
      </c>
      <c r="F130" s="36">
        <f>SUM(F128:F129)</f>
        <v>47.65</v>
      </c>
      <c r="G130" s="36">
        <f>SUM(G128:G129)</f>
        <v>279.40999999999997</v>
      </c>
      <c r="H130" s="35"/>
    </row>
    <row r="131" spans="1:8" s="10" customFormat="1" ht="13.5" thickBot="1" x14ac:dyDescent="0.25">
      <c r="A131" s="46" t="s">
        <v>26</v>
      </c>
      <c r="B131" s="45"/>
      <c r="C131" s="44">
        <f>SUM(C130,C127,C120)</f>
        <v>1630</v>
      </c>
      <c r="D131" s="44">
        <f>SUM(D130,D127,D120)</f>
        <v>52.850000000000009</v>
      </c>
      <c r="E131" s="44">
        <f>SUM(E130,E127,E120)</f>
        <v>53.44</v>
      </c>
      <c r="F131" s="44">
        <f>SUM(F130,F127,F120)</f>
        <v>233.92000000000002</v>
      </c>
      <c r="G131" s="44">
        <f>SUM(G130,G127,G120)</f>
        <v>1504.8500000000001</v>
      </c>
      <c r="H131" s="43"/>
    </row>
    <row r="132" spans="1:8" s="10" customFormat="1" x14ac:dyDescent="0.2">
      <c r="A132" s="30" t="s">
        <v>80</v>
      </c>
      <c r="B132" s="29"/>
      <c r="C132" s="29"/>
      <c r="D132" s="29"/>
      <c r="E132" s="29"/>
      <c r="F132" s="29"/>
      <c r="G132" s="29"/>
      <c r="H132" s="42"/>
    </row>
    <row r="133" spans="1:8" x14ac:dyDescent="0.2">
      <c r="A133" s="38" t="s">
        <v>46</v>
      </c>
      <c r="B133" s="40" t="s">
        <v>79</v>
      </c>
      <c r="C133" s="39" t="s">
        <v>53</v>
      </c>
      <c r="D133" s="8">
        <v>7.8</v>
      </c>
      <c r="E133" s="8">
        <v>7.75</v>
      </c>
      <c r="F133" s="8">
        <v>8.4700000000000006</v>
      </c>
      <c r="G133" s="7">
        <v>109.78</v>
      </c>
      <c r="H133" s="17" t="s">
        <v>78</v>
      </c>
    </row>
    <row r="134" spans="1:8" x14ac:dyDescent="0.2">
      <c r="A134" s="38"/>
      <c r="B134" s="40" t="s">
        <v>77</v>
      </c>
      <c r="C134" s="39">
        <v>150</v>
      </c>
      <c r="D134" s="8">
        <v>3.75</v>
      </c>
      <c r="E134" s="8">
        <v>4.13</v>
      </c>
      <c r="F134" s="8">
        <v>26.79</v>
      </c>
      <c r="G134" s="7">
        <v>162.85</v>
      </c>
      <c r="H134" s="41">
        <v>58</v>
      </c>
    </row>
    <row r="135" spans="1:8" x14ac:dyDescent="0.2">
      <c r="A135" s="38"/>
      <c r="B135" s="40" t="s">
        <v>76</v>
      </c>
      <c r="C135" s="7">
        <v>60</v>
      </c>
      <c r="D135" s="8">
        <v>4.37</v>
      </c>
      <c r="E135" s="8">
        <v>4.13</v>
      </c>
      <c r="F135" s="8">
        <v>24.61</v>
      </c>
      <c r="G135" s="7">
        <v>191.48</v>
      </c>
      <c r="H135" s="17">
        <v>565</v>
      </c>
    </row>
    <row r="136" spans="1:8" x14ac:dyDescent="0.2">
      <c r="A136" s="38"/>
      <c r="B136" s="40" t="s">
        <v>75</v>
      </c>
      <c r="C136" s="7">
        <v>40</v>
      </c>
      <c r="D136" s="8">
        <v>3</v>
      </c>
      <c r="E136" s="8">
        <v>0.16</v>
      </c>
      <c r="F136" s="8">
        <v>20.56</v>
      </c>
      <c r="G136" s="7">
        <v>104.8</v>
      </c>
      <c r="H136" s="17">
        <v>111</v>
      </c>
    </row>
    <row r="137" spans="1:8" x14ac:dyDescent="0.2">
      <c r="A137" s="38"/>
      <c r="B137" s="40" t="s">
        <v>74</v>
      </c>
      <c r="C137" s="39">
        <v>200</v>
      </c>
      <c r="D137" s="8">
        <v>0.2</v>
      </c>
      <c r="E137" s="8">
        <v>0</v>
      </c>
      <c r="F137" s="8">
        <v>7.02</v>
      </c>
      <c r="G137" s="7">
        <v>28.46</v>
      </c>
      <c r="H137" s="41" t="s">
        <v>73</v>
      </c>
    </row>
    <row r="138" spans="1:8" s="10" customFormat="1" x14ac:dyDescent="0.2">
      <c r="A138" s="38" t="s">
        <v>42</v>
      </c>
      <c r="B138" s="37"/>
      <c r="C138" s="36">
        <f>SUM(C134:C137)+90+20</f>
        <v>560</v>
      </c>
      <c r="D138" s="36">
        <f>SUM(D133:D137)</f>
        <v>19.12</v>
      </c>
      <c r="E138" s="36">
        <f>SUM(E133:E137)</f>
        <v>16.169999999999998</v>
      </c>
      <c r="F138" s="47">
        <f>SUM(F133:F137)</f>
        <v>87.449999999999989</v>
      </c>
      <c r="G138" s="36">
        <f>SUM(G133:G137)</f>
        <v>597.37</v>
      </c>
      <c r="H138" s="35"/>
    </row>
    <row r="139" spans="1:8" ht="12.75" customHeight="1" x14ac:dyDescent="0.2">
      <c r="A139" s="38" t="s">
        <v>41</v>
      </c>
      <c r="B139" s="40" t="s">
        <v>72</v>
      </c>
      <c r="C139" s="39">
        <v>200</v>
      </c>
      <c r="D139" s="8">
        <v>3.5</v>
      </c>
      <c r="E139" s="8">
        <v>5.54</v>
      </c>
      <c r="F139" s="8">
        <v>15.28</v>
      </c>
      <c r="G139" s="7">
        <v>128.22</v>
      </c>
      <c r="H139" s="17" t="s">
        <v>71</v>
      </c>
    </row>
    <row r="140" spans="1:8" x14ac:dyDescent="0.2">
      <c r="A140" s="38"/>
      <c r="B140" s="40" t="s">
        <v>70</v>
      </c>
      <c r="C140" s="39">
        <v>110</v>
      </c>
      <c r="D140" s="8">
        <v>11.62</v>
      </c>
      <c r="E140" s="8">
        <v>9.43</v>
      </c>
      <c r="F140" s="8">
        <v>2.5299999999999998</v>
      </c>
      <c r="G140" s="7">
        <v>174.62</v>
      </c>
      <c r="H140" s="41">
        <v>343</v>
      </c>
    </row>
    <row r="141" spans="1:8" x14ac:dyDescent="0.2">
      <c r="A141" s="38"/>
      <c r="B141" s="40" t="s">
        <v>69</v>
      </c>
      <c r="C141" s="39">
        <v>150</v>
      </c>
      <c r="D141" s="8">
        <v>3.03</v>
      </c>
      <c r="E141" s="8">
        <v>9.56</v>
      </c>
      <c r="F141" s="8">
        <v>33.29</v>
      </c>
      <c r="G141" s="7">
        <v>182.62</v>
      </c>
      <c r="H141" s="41">
        <v>173</v>
      </c>
    </row>
    <row r="142" spans="1:8" x14ac:dyDescent="0.2">
      <c r="A142" s="38"/>
      <c r="B142" s="40" t="s">
        <v>68</v>
      </c>
      <c r="C142" s="39">
        <v>200</v>
      </c>
      <c r="D142" s="8">
        <v>1.92</v>
      </c>
      <c r="E142" s="8">
        <v>0.12</v>
      </c>
      <c r="F142" s="8">
        <v>25.86</v>
      </c>
      <c r="G142" s="7">
        <v>112.36</v>
      </c>
      <c r="H142" s="17" t="s">
        <v>67</v>
      </c>
    </row>
    <row r="143" spans="1:8" x14ac:dyDescent="0.2">
      <c r="A143" s="38"/>
      <c r="B143" s="40" t="s">
        <v>35</v>
      </c>
      <c r="C143" s="39">
        <v>30</v>
      </c>
      <c r="D143" s="8">
        <v>2.37</v>
      </c>
      <c r="E143" s="8">
        <v>0.3</v>
      </c>
      <c r="F143" s="8">
        <v>14.76</v>
      </c>
      <c r="G143" s="7">
        <v>70.5</v>
      </c>
      <c r="H143" s="41">
        <v>108</v>
      </c>
    </row>
    <row r="144" spans="1:8" x14ac:dyDescent="0.2">
      <c r="A144" s="38"/>
      <c r="B144" s="40" t="s">
        <v>34</v>
      </c>
      <c r="C144" s="39">
        <v>30</v>
      </c>
      <c r="D144" s="8">
        <v>1.98</v>
      </c>
      <c r="E144" s="8">
        <v>0.36</v>
      </c>
      <c r="F144" s="8">
        <v>10.02</v>
      </c>
      <c r="G144" s="7">
        <v>52.2</v>
      </c>
      <c r="H144" s="41">
        <v>109</v>
      </c>
    </row>
    <row r="145" spans="1:8" s="10" customFormat="1" x14ac:dyDescent="0.2">
      <c r="A145" s="38" t="s">
        <v>33</v>
      </c>
      <c r="B145" s="37"/>
      <c r="C145" s="36">
        <f>SUM(C139:C144)</f>
        <v>720</v>
      </c>
      <c r="D145" s="36">
        <f>SUM(D139:D144)</f>
        <v>24.42</v>
      </c>
      <c r="E145" s="36">
        <f>SUM(E139:E144)</f>
        <v>25.310000000000002</v>
      </c>
      <c r="F145" s="36">
        <f>SUM(F139:F144)</f>
        <v>101.74</v>
      </c>
      <c r="G145" s="36">
        <f>SUM(G139:G144)</f>
        <v>720.5200000000001</v>
      </c>
      <c r="H145" s="35"/>
    </row>
    <row r="146" spans="1:8" x14ac:dyDescent="0.2">
      <c r="A146" s="38" t="s">
        <v>32</v>
      </c>
      <c r="B146" s="40" t="s">
        <v>66</v>
      </c>
      <c r="C146" s="39">
        <v>200</v>
      </c>
      <c r="D146" s="8">
        <v>5.4</v>
      </c>
      <c r="E146" s="8">
        <v>5</v>
      </c>
      <c r="F146" s="8">
        <v>18.600000000000001</v>
      </c>
      <c r="G146" s="7">
        <v>158</v>
      </c>
      <c r="H146" s="17" t="s">
        <v>65</v>
      </c>
    </row>
    <row r="147" spans="1:8" x14ac:dyDescent="0.2">
      <c r="A147" s="38"/>
      <c r="B147" s="40" t="s">
        <v>64</v>
      </c>
      <c r="C147" s="39">
        <v>100</v>
      </c>
      <c r="D147" s="8">
        <v>3.68</v>
      </c>
      <c r="E147" s="8">
        <v>4.29</v>
      </c>
      <c r="F147" s="8">
        <v>29.8</v>
      </c>
      <c r="G147" s="7">
        <v>190.46</v>
      </c>
      <c r="H147" s="17" t="s">
        <v>63</v>
      </c>
    </row>
    <row r="148" spans="1:8" s="10" customFormat="1" x14ac:dyDescent="0.2">
      <c r="A148" s="38" t="s">
        <v>27</v>
      </c>
      <c r="B148" s="37"/>
      <c r="C148" s="36">
        <f>SUM(C146:C147)</f>
        <v>300</v>
      </c>
      <c r="D148" s="36">
        <f>SUM(D146:D147)</f>
        <v>9.08</v>
      </c>
      <c r="E148" s="36">
        <f>SUM(E146:E147)</f>
        <v>9.2899999999999991</v>
      </c>
      <c r="F148" s="36">
        <f>SUM(F146:F147)</f>
        <v>48.400000000000006</v>
      </c>
      <c r="G148" s="36">
        <f>SUM(G146:G147)</f>
        <v>348.46000000000004</v>
      </c>
      <c r="H148" s="35"/>
    </row>
    <row r="149" spans="1:8" s="10" customFormat="1" ht="13.5" thickBot="1" x14ac:dyDescent="0.25">
      <c r="A149" s="46" t="s">
        <v>26</v>
      </c>
      <c r="B149" s="45"/>
      <c r="C149" s="44">
        <f>SUM(C148,C145,C138)</f>
        <v>1580</v>
      </c>
      <c r="D149" s="44">
        <f>SUM(D148,D145,D138)</f>
        <v>52.620000000000005</v>
      </c>
      <c r="E149" s="44">
        <f>SUM(E148,E145,E138)</f>
        <v>50.769999999999996</v>
      </c>
      <c r="F149" s="44">
        <f>SUM(F148,F145,F138)</f>
        <v>237.58999999999997</v>
      </c>
      <c r="G149" s="44">
        <f>SUM(G148,G145,G138)</f>
        <v>1666.35</v>
      </c>
      <c r="H149" s="43"/>
    </row>
    <row r="150" spans="1:8" s="10" customFormat="1" x14ac:dyDescent="0.2">
      <c r="A150" s="30" t="s">
        <v>62</v>
      </c>
      <c r="B150" s="29"/>
      <c r="C150" s="29"/>
      <c r="D150" s="29"/>
      <c r="E150" s="29"/>
      <c r="F150" s="29"/>
      <c r="G150" s="29"/>
      <c r="H150" s="42"/>
    </row>
    <row r="151" spans="1:8" x14ac:dyDescent="0.2">
      <c r="A151" s="38" t="s">
        <v>46</v>
      </c>
      <c r="B151" s="40" t="s">
        <v>61</v>
      </c>
      <c r="C151" s="39">
        <v>200</v>
      </c>
      <c r="D151" s="8">
        <v>7.22</v>
      </c>
      <c r="E151" s="8">
        <v>7.7</v>
      </c>
      <c r="F151" s="8">
        <v>39.06</v>
      </c>
      <c r="G151" s="7">
        <v>241.04</v>
      </c>
      <c r="H151" s="41">
        <v>269</v>
      </c>
    </row>
    <row r="152" spans="1:8" x14ac:dyDescent="0.2">
      <c r="A152" s="38"/>
      <c r="B152" s="40" t="s">
        <v>60</v>
      </c>
      <c r="C152" s="7">
        <v>60</v>
      </c>
      <c r="D152" s="8">
        <v>8.99</v>
      </c>
      <c r="E152" s="8">
        <v>3.76</v>
      </c>
      <c r="F152" s="8">
        <v>15.83</v>
      </c>
      <c r="G152" s="7">
        <v>133.08000000000001</v>
      </c>
      <c r="H152" s="17">
        <v>8</v>
      </c>
    </row>
    <row r="153" spans="1:8" x14ac:dyDescent="0.2">
      <c r="A153" s="38"/>
      <c r="B153" s="40" t="s">
        <v>59</v>
      </c>
      <c r="C153" s="39">
        <v>40</v>
      </c>
      <c r="D153" s="8">
        <v>3</v>
      </c>
      <c r="E153" s="8">
        <v>4.72</v>
      </c>
      <c r="F153" s="8">
        <v>19.96</v>
      </c>
      <c r="G153" s="7">
        <v>166.84</v>
      </c>
      <c r="H153" s="41">
        <v>590</v>
      </c>
    </row>
    <row r="154" spans="1:8" x14ac:dyDescent="0.2">
      <c r="A154" s="38"/>
      <c r="B154" s="40" t="s">
        <v>58</v>
      </c>
      <c r="C154" s="39">
        <v>200</v>
      </c>
      <c r="D154" s="8">
        <v>0.26</v>
      </c>
      <c r="E154" s="8">
        <v>0</v>
      </c>
      <c r="F154" s="8">
        <v>7.24</v>
      </c>
      <c r="G154" s="7">
        <v>30.84</v>
      </c>
      <c r="H154" s="41" t="s">
        <v>57</v>
      </c>
    </row>
    <row r="155" spans="1:8" s="10" customFormat="1" x14ac:dyDescent="0.2">
      <c r="A155" s="38" t="s">
        <v>42</v>
      </c>
      <c r="B155" s="37"/>
      <c r="C155" s="36">
        <f>SUM(C151:C154)</f>
        <v>500</v>
      </c>
      <c r="D155" s="36">
        <f>SUM(D151:D154)</f>
        <v>19.470000000000002</v>
      </c>
      <c r="E155" s="36">
        <f>SUM(E151:E154)</f>
        <v>16.18</v>
      </c>
      <c r="F155" s="36">
        <f>SUM(F151:F154)</f>
        <v>82.089999999999989</v>
      </c>
      <c r="G155" s="36">
        <f>SUM(G151:G154)</f>
        <v>571.80000000000007</v>
      </c>
      <c r="H155" s="35"/>
    </row>
    <row r="156" spans="1:8" x14ac:dyDescent="0.2">
      <c r="A156" s="38" t="s">
        <v>41</v>
      </c>
      <c r="B156" s="40" t="s">
        <v>56</v>
      </c>
      <c r="C156" s="39">
        <v>200</v>
      </c>
      <c r="D156" s="8">
        <v>2.2400000000000002</v>
      </c>
      <c r="E156" s="8">
        <v>4.22</v>
      </c>
      <c r="F156" s="8">
        <v>7.4</v>
      </c>
      <c r="G156" s="7">
        <v>107.26</v>
      </c>
      <c r="H156" s="17" t="s">
        <v>55</v>
      </c>
    </row>
    <row r="157" spans="1:8" x14ac:dyDescent="0.2">
      <c r="A157" s="38"/>
      <c r="B157" s="40" t="s">
        <v>54</v>
      </c>
      <c r="C157" s="39" t="s">
        <v>53</v>
      </c>
      <c r="D157" s="8">
        <v>11.54</v>
      </c>
      <c r="E157" s="8">
        <v>12.32</v>
      </c>
      <c r="F157" s="8">
        <v>10.210000000000001</v>
      </c>
      <c r="G157" s="7">
        <v>197.64</v>
      </c>
      <c r="H157" s="41">
        <v>410</v>
      </c>
    </row>
    <row r="158" spans="1:8" x14ac:dyDescent="0.2">
      <c r="A158" s="38"/>
      <c r="B158" s="40" t="s">
        <v>52</v>
      </c>
      <c r="C158" s="39">
        <v>150</v>
      </c>
      <c r="D158" s="8">
        <v>8.9</v>
      </c>
      <c r="E158" s="8">
        <v>8.7100000000000009</v>
      </c>
      <c r="F158" s="8">
        <v>48.91</v>
      </c>
      <c r="G158" s="7">
        <v>266.49</v>
      </c>
      <c r="H158" s="17" t="s">
        <v>51</v>
      </c>
    </row>
    <row r="159" spans="1:8" x14ac:dyDescent="0.2">
      <c r="A159" s="38"/>
      <c r="B159" s="40" t="s">
        <v>50</v>
      </c>
      <c r="C159" s="39">
        <v>200</v>
      </c>
      <c r="D159" s="8">
        <v>0.08</v>
      </c>
      <c r="E159" s="8">
        <v>0</v>
      </c>
      <c r="F159" s="8">
        <v>10.62</v>
      </c>
      <c r="G159" s="7">
        <v>40.44</v>
      </c>
      <c r="H159" s="41">
        <v>508</v>
      </c>
    </row>
    <row r="160" spans="1:8" x14ac:dyDescent="0.2">
      <c r="A160" s="38"/>
      <c r="B160" s="40" t="s">
        <v>35</v>
      </c>
      <c r="C160" s="39">
        <v>30</v>
      </c>
      <c r="D160" s="8">
        <v>2.37</v>
      </c>
      <c r="E160" s="8">
        <v>0.3</v>
      </c>
      <c r="F160" s="8">
        <v>14.76</v>
      </c>
      <c r="G160" s="7">
        <v>70.5</v>
      </c>
      <c r="H160" s="41">
        <v>108</v>
      </c>
    </row>
    <row r="161" spans="1:8" x14ac:dyDescent="0.2">
      <c r="A161" s="38"/>
      <c r="B161" s="40" t="s">
        <v>34</v>
      </c>
      <c r="C161" s="39">
        <v>30</v>
      </c>
      <c r="D161" s="8">
        <v>1.98</v>
      </c>
      <c r="E161" s="8">
        <v>0.36</v>
      </c>
      <c r="F161" s="8">
        <v>10.02</v>
      </c>
      <c r="G161" s="7">
        <v>52.2</v>
      </c>
      <c r="H161" s="41">
        <v>109</v>
      </c>
    </row>
    <row r="162" spans="1:8" s="10" customFormat="1" x14ac:dyDescent="0.2">
      <c r="A162" s="38" t="s">
        <v>33</v>
      </c>
      <c r="B162" s="37"/>
      <c r="C162" s="36">
        <f>SUM(C158:C161)+C156+90+20</f>
        <v>720</v>
      </c>
      <c r="D162" s="36">
        <f>SUM(D156:D161)</f>
        <v>27.11</v>
      </c>
      <c r="E162" s="36">
        <f>SUM(E156:E161)</f>
        <v>25.91</v>
      </c>
      <c r="F162" s="36">
        <f>SUM(F156:F161)</f>
        <v>101.92</v>
      </c>
      <c r="G162" s="36">
        <f>SUM(G156:G161)</f>
        <v>734.53</v>
      </c>
      <c r="H162" s="35"/>
    </row>
    <row r="163" spans="1:8" x14ac:dyDescent="0.2">
      <c r="A163" s="38" t="s">
        <v>32</v>
      </c>
      <c r="B163" s="40" t="s">
        <v>49</v>
      </c>
      <c r="C163" s="39">
        <v>200</v>
      </c>
      <c r="D163" s="8">
        <v>0</v>
      </c>
      <c r="E163" s="8">
        <v>0</v>
      </c>
      <c r="F163" s="8">
        <v>22</v>
      </c>
      <c r="G163" s="7">
        <v>95</v>
      </c>
      <c r="H163" s="41">
        <v>614</v>
      </c>
    </row>
    <row r="164" spans="1:8" ht="14.25" customHeight="1" x14ac:dyDescent="0.2">
      <c r="A164" s="38"/>
      <c r="B164" s="40" t="s">
        <v>48</v>
      </c>
      <c r="C164" s="39">
        <v>100</v>
      </c>
      <c r="D164" s="8">
        <v>7.91</v>
      </c>
      <c r="E164" s="8">
        <v>7.96</v>
      </c>
      <c r="F164" s="8">
        <v>29.17</v>
      </c>
      <c r="G164" s="7">
        <v>201.65</v>
      </c>
      <c r="H164" s="41">
        <v>542</v>
      </c>
    </row>
    <row r="165" spans="1:8" s="10" customFormat="1" x14ac:dyDescent="0.2">
      <c r="A165" s="38" t="s">
        <v>27</v>
      </c>
      <c r="B165" s="37"/>
      <c r="C165" s="36">
        <f>SUM(C163:C164)</f>
        <v>300</v>
      </c>
      <c r="D165" s="36">
        <f>SUM(D163:D164)</f>
        <v>7.91</v>
      </c>
      <c r="E165" s="36">
        <f>SUM(E163:E164)</f>
        <v>7.96</v>
      </c>
      <c r="F165" s="36">
        <f>SUM(F163:F164)</f>
        <v>51.17</v>
      </c>
      <c r="G165" s="36">
        <f>SUM(G163:G164)</f>
        <v>296.64999999999998</v>
      </c>
      <c r="H165" s="35"/>
    </row>
    <row r="166" spans="1:8" s="10" customFormat="1" ht="13.5" thickBot="1" x14ac:dyDescent="0.25">
      <c r="A166" s="46" t="s">
        <v>26</v>
      </c>
      <c r="B166" s="45"/>
      <c r="C166" s="44">
        <f>SUM(C165,C162,C155)</f>
        <v>1520</v>
      </c>
      <c r="D166" s="44">
        <f>SUM(D165,D162,D155)</f>
        <v>54.489999999999995</v>
      </c>
      <c r="E166" s="44">
        <f>SUM(E165,E162,E155)</f>
        <v>50.05</v>
      </c>
      <c r="F166" s="44">
        <f>SUM(F165,F162,F155)</f>
        <v>235.18</v>
      </c>
      <c r="G166" s="44">
        <f>SUM(G165,G162,G155)</f>
        <v>1602.98</v>
      </c>
      <c r="H166" s="43"/>
    </row>
    <row r="167" spans="1:8" s="10" customFormat="1" x14ac:dyDescent="0.2">
      <c r="A167" s="30" t="s">
        <v>47</v>
      </c>
      <c r="B167" s="29"/>
      <c r="C167" s="29"/>
      <c r="D167" s="29"/>
      <c r="E167" s="29"/>
      <c r="F167" s="29"/>
      <c r="G167" s="29"/>
      <c r="H167" s="42"/>
    </row>
    <row r="168" spans="1:8" x14ac:dyDescent="0.2">
      <c r="A168" s="38" t="s">
        <v>46</v>
      </c>
      <c r="B168" s="40" t="s">
        <v>45</v>
      </c>
      <c r="C168" s="39">
        <v>200</v>
      </c>
      <c r="D168" s="8">
        <v>6.1</v>
      </c>
      <c r="E168" s="8">
        <v>8.7200000000000006</v>
      </c>
      <c r="F168" s="8">
        <v>28.22</v>
      </c>
      <c r="G168" s="7">
        <v>193.64</v>
      </c>
      <c r="H168" s="41">
        <v>297</v>
      </c>
    </row>
    <row r="169" spans="1:8" x14ac:dyDescent="0.2">
      <c r="A169" s="38"/>
      <c r="B169" s="40" t="s">
        <v>44</v>
      </c>
      <c r="C169" s="39">
        <v>100</v>
      </c>
      <c r="D169" s="8">
        <v>9.17</v>
      </c>
      <c r="E169" s="8">
        <v>6.85</v>
      </c>
      <c r="F169" s="8">
        <v>42</v>
      </c>
      <c r="G169" s="7">
        <v>292.24</v>
      </c>
      <c r="H169" s="41">
        <v>566</v>
      </c>
    </row>
    <row r="170" spans="1:8" x14ac:dyDescent="0.2">
      <c r="A170" s="38"/>
      <c r="B170" s="40" t="s">
        <v>43</v>
      </c>
      <c r="C170" s="7">
        <v>200</v>
      </c>
      <c r="D170" s="8">
        <v>3.62</v>
      </c>
      <c r="E170" s="8">
        <v>3.66</v>
      </c>
      <c r="F170" s="8">
        <v>12</v>
      </c>
      <c r="G170" s="7">
        <v>95.2</v>
      </c>
      <c r="H170" s="17">
        <v>496</v>
      </c>
    </row>
    <row r="171" spans="1:8" s="10" customFormat="1" x14ac:dyDescent="0.2">
      <c r="A171" s="38" t="s">
        <v>42</v>
      </c>
      <c r="B171" s="37"/>
      <c r="C171" s="36">
        <f>SUM(C168:C170)</f>
        <v>500</v>
      </c>
      <c r="D171" s="36">
        <f>SUM(D168:D170)</f>
        <v>18.89</v>
      </c>
      <c r="E171" s="36">
        <f>SUM(E168:E170)</f>
        <v>19.23</v>
      </c>
      <c r="F171" s="36">
        <f>SUM(F168:F170)</f>
        <v>82.22</v>
      </c>
      <c r="G171" s="36">
        <f>SUM(G168:G170)</f>
        <v>581.08000000000004</v>
      </c>
      <c r="H171" s="35"/>
    </row>
    <row r="172" spans="1:8" ht="15" customHeight="1" x14ac:dyDescent="0.2">
      <c r="A172" s="38" t="s">
        <v>41</v>
      </c>
      <c r="B172" s="40" t="s">
        <v>40</v>
      </c>
      <c r="C172" s="39">
        <v>200</v>
      </c>
      <c r="D172" s="8">
        <v>2.46</v>
      </c>
      <c r="E172" s="8">
        <v>4.3600000000000003</v>
      </c>
      <c r="F172" s="8">
        <v>13.94</v>
      </c>
      <c r="G172" s="7">
        <v>125.46</v>
      </c>
      <c r="H172" s="17" t="s">
        <v>39</v>
      </c>
    </row>
    <row r="173" spans="1:8" x14ac:dyDescent="0.2">
      <c r="A173" s="38"/>
      <c r="B173" s="40" t="s">
        <v>38</v>
      </c>
      <c r="C173" s="7">
        <v>110</v>
      </c>
      <c r="D173" s="8">
        <v>11.67</v>
      </c>
      <c r="E173" s="8">
        <v>13.21</v>
      </c>
      <c r="F173" s="8">
        <v>6.87</v>
      </c>
      <c r="G173" s="7">
        <v>177.42</v>
      </c>
      <c r="H173" s="17">
        <v>405</v>
      </c>
    </row>
    <row r="174" spans="1:8" x14ac:dyDescent="0.2">
      <c r="A174" s="38"/>
      <c r="B174" s="40" t="s">
        <v>37</v>
      </c>
      <c r="C174" s="39">
        <v>150</v>
      </c>
      <c r="D174" s="8">
        <v>7.61</v>
      </c>
      <c r="E174" s="8">
        <v>7.42</v>
      </c>
      <c r="F174" s="8">
        <v>49.02</v>
      </c>
      <c r="G174" s="7">
        <v>238.52</v>
      </c>
      <c r="H174" s="41">
        <v>243</v>
      </c>
    </row>
    <row r="175" spans="1:8" x14ac:dyDescent="0.2">
      <c r="A175" s="38"/>
      <c r="B175" s="40" t="s">
        <v>36</v>
      </c>
      <c r="C175" s="39">
        <v>200</v>
      </c>
      <c r="D175" s="8">
        <v>0.32</v>
      </c>
      <c r="E175" s="8">
        <v>0.14000000000000001</v>
      </c>
      <c r="F175" s="8">
        <v>11.46</v>
      </c>
      <c r="G175" s="7">
        <v>48.32</v>
      </c>
      <c r="H175" s="41">
        <v>519</v>
      </c>
    </row>
    <row r="176" spans="1:8" x14ac:dyDescent="0.2">
      <c r="A176" s="38"/>
      <c r="B176" s="40" t="s">
        <v>35</v>
      </c>
      <c r="C176" s="39">
        <v>30</v>
      </c>
      <c r="D176" s="8">
        <v>2.37</v>
      </c>
      <c r="E176" s="8">
        <v>0.3</v>
      </c>
      <c r="F176" s="8">
        <v>14.76</v>
      </c>
      <c r="G176" s="7">
        <v>70.5</v>
      </c>
      <c r="H176" s="41">
        <v>108</v>
      </c>
    </row>
    <row r="177" spans="1:8" x14ac:dyDescent="0.2">
      <c r="A177" s="38"/>
      <c r="B177" s="40" t="s">
        <v>34</v>
      </c>
      <c r="C177" s="39">
        <v>30</v>
      </c>
      <c r="D177" s="8">
        <v>1.98</v>
      </c>
      <c r="E177" s="8">
        <v>0.36</v>
      </c>
      <c r="F177" s="8">
        <v>10.02</v>
      </c>
      <c r="G177" s="7">
        <v>52.2</v>
      </c>
      <c r="H177" s="41">
        <v>109</v>
      </c>
    </row>
    <row r="178" spans="1:8" s="10" customFormat="1" x14ac:dyDescent="0.2">
      <c r="A178" s="38" t="s">
        <v>33</v>
      </c>
      <c r="B178" s="37"/>
      <c r="C178" s="36">
        <f>SUM(C172:C177)</f>
        <v>720</v>
      </c>
      <c r="D178" s="36">
        <f>SUM(D172:D177)</f>
        <v>26.41</v>
      </c>
      <c r="E178" s="36">
        <f>SUM(E172:E177)</f>
        <v>25.790000000000003</v>
      </c>
      <c r="F178" s="36">
        <f>SUM(F172:F177)</f>
        <v>106.07</v>
      </c>
      <c r="G178" s="36">
        <f>SUM(G172:G177)</f>
        <v>712.42000000000007</v>
      </c>
      <c r="H178" s="35"/>
    </row>
    <row r="179" spans="1:8" ht="17.25" customHeight="1" x14ac:dyDescent="0.2">
      <c r="A179" s="38" t="s">
        <v>32</v>
      </c>
      <c r="B179" s="40" t="s">
        <v>31</v>
      </c>
      <c r="C179" s="39">
        <v>200</v>
      </c>
      <c r="D179" s="8">
        <v>0.2</v>
      </c>
      <c r="E179" s="8">
        <v>0.2</v>
      </c>
      <c r="F179" s="8">
        <v>22.8</v>
      </c>
      <c r="G179" s="7">
        <v>100</v>
      </c>
      <c r="H179" s="17" t="s">
        <v>30</v>
      </c>
    </row>
    <row r="180" spans="1:8" ht="25.5" x14ac:dyDescent="0.2">
      <c r="A180" s="38"/>
      <c r="B180" s="40" t="s">
        <v>29</v>
      </c>
      <c r="C180" s="39">
        <v>100</v>
      </c>
      <c r="D180" s="8">
        <v>7.76</v>
      </c>
      <c r="E180" s="8">
        <v>7.73</v>
      </c>
      <c r="F180" s="8">
        <v>27.95</v>
      </c>
      <c r="G180" s="7">
        <v>225.13</v>
      </c>
      <c r="H180" s="17" t="s">
        <v>28</v>
      </c>
    </row>
    <row r="181" spans="1:8" s="10" customFormat="1" x14ac:dyDescent="0.2">
      <c r="A181" s="38" t="s">
        <v>27</v>
      </c>
      <c r="B181" s="37"/>
      <c r="C181" s="36">
        <f>SUM(C179:C180)</f>
        <v>300</v>
      </c>
      <c r="D181" s="36">
        <f>SUM(D179:D180)</f>
        <v>7.96</v>
      </c>
      <c r="E181" s="36">
        <f>SUM(E179:E180)</f>
        <v>7.9300000000000006</v>
      </c>
      <c r="F181" s="36">
        <f>SUM(F179:F180)</f>
        <v>50.75</v>
      </c>
      <c r="G181" s="36">
        <f>SUM(G179:G180)</f>
        <v>325.13</v>
      </c>
      <c r="H181" s="35"/>
    </row>
    <row r="182" spans="1:8" s="10" customFormat="1" ht="13.5" thickBot="1" x14ac:dyDescent="0.25">
      <c r="A182" s="34" t="s">
        <v>26</v>
      </c>
      <c r="B182" s="33"/>
      <c r="C182" s="32">
        <f>SUM(C181,C178,C171)</f>
        <v>1520</v>
      </c>
      <c r="D182" s="32">
        <f>SUM(D181,D178,D171)</f>
        <v>53.26</v>
      </c>
      <c r="E182" s="32">
        <f>SUM(E181,E178,E171)</f>
        <v>52.95</v>
      </c>
      <c r="F182" s="32">
        <f>SUM(F181,F178,F171)</f>
        <v>239.04</v>
      </c>
      <c r="G182" s="32">
        <f>SUM(G181,G178,G171)</f>
        <v>1618.63</v>
      </c>
      <c r="H182" s="31"/>
    </row>
    <row r="183" spans="1:8" s="10" customFormat="1" x14ac:dyDescent="0.2">
      <c r="A183" s="30" t="s">
        <v>25</v>
      </c>
      <c r="B183" s="29"/>
      <c r="C183" s="28">
        <f>C182+C166+C149+C131+C114+C95+C79+C45+C63+C29</f>
        <v>15370</v>
      </c>
      <c r="D183" s="28">
        <f>D182+D166+D149+D131+D114+D95+D79+D45+D63+D29</f>
        <v>520.59</v>
      </c>
      <c r="E183" s="28">
        <f>E182+E166+E149+E131+E114+E95+E79+E45+E63+E29</f>
        <v>507.53999999999996</v>
      </c>
      <c r="F183" s="28">
        <f>F182+F166+F149+F131+F114+F95+F79+F45+F63+F29</f>
        <v>2340.8599999999997</v>
      </c>
      <c r="G183" s="28">
        <f>G182+G166+G149+G131+G114+G95+G79+G45+G63+G29</f>
        <v>15755.530000000002</v>
      </c>
      <c r="H183" s="27"/>
    </row>
    <row r="184" spans="1:8" s="10" customFormat="1" ht="13.5" thickBot="1" x14ac:dyDescent="0.25">
      <c r="A184" s="26" t="s">
        <v>24</v>
      </c>
      <c r="B184" s="25"/>
      <c r="C184" s="24">
        <f>C183/10</f>
        <v>1537</v>
      </c>
      <c r="D184" s="24">
        <f>D183/10</f>
        <v>52.059000000000005</v>
      </c>
      <c r="E184" s="24">
        <f>E183/10</f>
        <v>50.753999999999998</v>
      </c>
      <c r="F184" s="24">
        <f>F183/10</f>
        <v>234.08599999999996</v>
      </c>
      <c r="G184" s="24">
        <f>G183/10</f>
        <v>1575.5530000000003</v>
      </c>
      <c r="H184" s="23"/>
    </row>
    <row r="185" spans="1:8" s="10" customFormat="1" ht="13.5" thickBot="1" x14ac:dyDescent="0.25">
      <c r="A185" s="12"/>
      <c r="B185" s="12"/>
      <c r="C185" s="11"/>
      <c r="D185" s="11"/>
      <c r="E185" s="11"/>
      <c r="F185" s="11"/>
      <c r="G185" s="11"/>
      <c r="H185" s="11"/>
    </row>
    <row r="186" spans="1:8" s="10" customFormat="1" ht="25.5" x14ac:dyDescent="0.2">
      <c r="A186" s="12"/>
      <c r="B186" s="22" t="s">
        <v>23</v>
      </c>
      <c r="C186" s="21" t="s">
        <v>22</v>
      </c>
      <c r="D186" s="20" t="s">
        <v>21</v>
      </c>
      <c r="E186" s="20" t="s">
        <v>20</v>
      </c>
      <c r="F186" s="20" t="s">
        <v>19</v>
      </c>
      <c r="G186" s="19" t="s">
        <v>18</v>
      </c>
      <c r="H186" s="11"/>
    </row>
    <row r="187" spans="1:8" s="10" customFormat="1" x14ac:dyDescent="0.2">
      <c r="A187" s="12"/>
      <c r="B187" s="18" t="s">
        <v>17</v>
      </c>
      <c r="C187" s="7">
        <v>500</v>
      </c>
      <c r="D187" s="8" t="s">
        <v>16</v>
      </c>
      <c r="E187" s="8" t="s">
        <v>15</v>
      </c>
      <c r="F187" s="8" t="s">
        <v>14</v>
      </c>
      <c r="G187" s="17" t="s">
        <v>13</v>
      </c>
      <c r="H187" s="11"/>
    </row>
    <row r="188" spans="1:8" s="10" customFormat="1" x14ac:dyDescent="0.2">
      <c r="A188" s="12"/>
      <c r="B188" s="18" t="s">
        <v>12</v>
      </c>
      <c r="C188" s="7">
        <v>700</v>
      </c>
      <c r="D188" s="8" t="s">
        <v>11</v>
      </c>
      <c r="E188" s="8" t="s">
        <v>10</v>
      </c>
      <c r="F188" s="8" t="s">
        <v>9</v>
      </c>
      <c r="G188" s="17" t="s">
        <v>8</v>
      </c>
      <c r="H188" s="11"/>
    </row>
    <row r="189" spans="1:8" s="10" customFormat="1" ht="16.5" customHeight="1" thickBot="1" x14ac:dyDescent="0.25">
      <c r="A189" s="12"/>
      <c r="B189" s="16" t="s">
        <v>7</v>
      </c>
      <c r="C189" s="15">
        <v>300</v>
      </c>
      <c r="D189" s="14" t="s">
        <v>6</v>
      </c>
      <c r="E189" s="14" t="s">
        <v>5</v>
      </c>
      <c r="F189" s="14" t="s">
        <v>4</v>
      </c>
      <c r="G189" s="13" t="s">
        <v>3</v>
      </c>
      <c r="H189" s="11"/>
    </row>
    <row r="190" spans="1:8" s="10" customFormat="1" x14ac:dyDescent="0.2">
      <c r="A190" s="12"/>
      <c r="B190" s="12"/>
      <c r="C190" s="11"/>
      <c r="D190" s="11"/>
      <c r="E190" s="11"/>
      <c r="F190" s="11"/>
      <c r="G190" s="11"/>
      <c r="H190" s="11"/>
    </row>
    <row r="191" spans="1:8" x14ac:dyDescent="0.2">
      <c r="B191" s="9" t="s">
        <v>2</v>
      </c>
      <c r="C191" s="7">
        <f>(C171+C155+C138+C120+C103+C84+C68+C52+C34+C19)/10</f>
        <v>519</v>
      </c>
      <c r="D191" s="8">
        <f>(D171+D155+D138+D120+D103+D84+D68+D52+D34+D19)/10</f>
        <v>17.859000000000002</v>
      </c>
      <c r="E191" s="8">
        <f>(E171+E155+E138+E120+E103+E84+E68+E52+E34+E19)/10</f>
        <v>17.362000000000002</v>
      </c>
      <c r="F191" s="8">
        <f>(F171+F155+F138+F120+F103+F84+F68+F52+F34+F19)/10</f>
        <v>78.907999999999987</v>
      </c>
      <c r="G191" s="7">
        <f>(G171+G155+G138+G120+G103+G84+G68+G52+G34+G19)/10</f>
        <v>544.43700000000013</v>
      </c>
      <c r="H191" s="6"/>
    </row>
    <row r="192" spans="1:8" x14ac:dyDescent="0.2">
      <c r="B192" s="9" t="s">
        <v>1</v>
      </c>
      <c r="C192" s="7">
        <f>(C178+C162+C145+C127+C110+C91+C75+C59+C41+C25)/10</f>
        <v>718</v>
      </c>
      <c r="D192" s="8">
        <f>(D178+D162+D145+D127+D110+D91+D75+D59+D41+D25)/10</f>
        <v>26.138999999999999</v>
      </c>
      <c r="E192" s="8">
        <f>(E178+E162+E145+E127+E110+E91+E75+E59+E41+E25)/10</f>
        <v>25.274999999999999</v>
      </c>
      <c r="F192" s="8">
        <f>(F178+F162+F145+F127+F110+F91+F75+F59+F41+F25)/10</f>
        <v>105.80600000000001</v>
      </c>
      <c r="G192" s="7">
        <f>(G178+G162+G145+G127+G110+G91+G75+G59+G41+G25)/10</f>
        <v>717.03000000000009</v>
      </c>
      <c r="H192" s="6"/>
    </row>
    <row r="193" spans="2:8" x14ac:dyDescent="0.2">
      <c r="B193" s="9" t="s">
        <v>0</v>
      </c>
      <c r="C193" s="7">
        <f>(C181+C165+C148+C130+C113+C94+C78+C62+C44+C28)/10</f>
        <v>300</v>
      </c>
      <c r="D193" s="8">
        <f>(D181+D165+D148+D130+D113+D94+D78+D62+D44+D28)/10</f>
        <v>8.0609999999999999</v>
      </c>
      <c r="E193" s="8">
        <f>(E181+E165+E148+E130+E113+E94+E78+E62+E44+E28)/10</f>
        <v>8.1170000000000009</v>
      </c>
      <c r="F193" s="8">
        <f>(F181+F165+F148+F130+F113+F94+F78+F62+F44+F28)/10</f>
        <v>49.372</v>
      </c>
      <c r="G193" s="7">
        <f>(G181+G165+G148+G130+G113+G94+G78+G62+G44+G28)/10</f>
        <v>314.08600000000001</v>
      </c>
      <c r="H193" s="6"/>
    </row>
  </sheetData>
  <mergeCells count="90">
    <mergeCell ref="A8:H8"/>
    <mergeCell ref="B9:G9"/>
    <mergeCell ref="A12:A13"/>
    <mergeCell ref="B12:B13"/>
    <mergeCell ref="C12:C13"/>
    <mergeCell ref="D12:F12"/>
    <mergeCell ref="G12:G13"/>
    <mergeCell ref="H12:H13"/>
    <mergeCell ref="A14:H14"/>
    <mergeCell ref="A15:A18"/>
    <mergeCell ref="A19:B19"/>
    <mergeCell ref="A20:A24"/>
    <mergeCell ref="A25:B25"/>
    <mergeCell ref="A26:A27"/>
    <mergeCell ref="A28:B28"/>
    <mergeCell ref="A29:B29"/>
    <mergeCell ref="A30:H30"/>
    <mergeCell ref="A31:A33"/>
    <mergeCell ref="A34:B34"/>
    <mergeCell ref="A35:A40"/>
    <mergeCell ref="A41:B41"/>
    <mergeCell ref="A42:A43"/>
    <mergeCell ref="A44:B44"/>
    <mergeCell ref="A45:B45"/>
    <mergeCell ref="A46:H46"/>
    <mergeCell ref="A47:A51"/>
    <mergeCell ref="A52:B52"/>
    <mergeCell ref="A53:A58"/>
    <mergeCell ref="A59:B59"/>
    <mergeCell ref="A60:A61"/>
    <mergeCell ref="A62:B62"/>
    <mergeCell ref="A63:B63"/>
    <mergeCell ref="A64:H64"/>
    <mergeCell ref="A65:A67"/>
    <mergeCell ref="A68:B68"/>
    <mergeCell ref="A69:A74"/>
    <mergeCell ref="A75:B75"/>
    <mergeCell ref="A76:A77"/>
    <mergeCell ref="A78:B78"/>
    <mergeCell ref="A79:B79"/>
    <mergeCell ref="A80:H80"/>
    <mergeCell ref="A81:A83"/>
    <mergeCell ref="A84:B84"/>
    <mergeCell ref="A85:A90"/>
    <mergeCell ref="A91:B91"/>
    <mergeCell ref="A92:A93"/>
    <mergeCell ref="A94:B94"/>
    <mergeCell ref="A95:B95"/>
    <mergeCell ref="A96:H96"/>
    <mergeCell ref="A97:A102"/>
    <mergeCell ref="A103:B103"/>
    <mergeCell ref="A104:A109"/>
    <mergeCell ref="A110:B110"/>
    <mergeCell ref="A111:A112"/>
    <mergeCell ref="A113:B113"/>
    <mergeCell ref="A114:B114"/>
    <mergeCell ref="A115:H115"/>
    <mergeCell ref="A116:A119"/>
    <mergeCell ref="A120:B120"/>
    <mergeCell ref="A121:A126"/>
    <mergeCell ref="A127:B127"/>
    <mergeCell ref="A128:A129"/>
    <mergeCell ref="A130:B130"/>
    <mergeCell ref="A131:B131"/>
    <mergeCell ref="A132:H132"/>
    <mergeCell ref="A133:A137"/>
    <mergeCell ref="A138:B138"/>
    <mergeCell ref="A139:A144"/>
    <mergeCell ref="A145:B145"/>
    <mergeCell ref="A146:A147"/>
    <mergeCell ref="A148:B148"/>
    <mergeCell ref="A149:B149"/>
    <mergeCell ref="A150:H150"/>
    <mergeCell ref="A151:A154"/>
    <mergeCell ref="A155:B155"/>
    <mergeCell ref="A156:A161"/>
    <mergeCell ref="A162:B162"/>
    <mergeCell ref="A163:A164"/>
    <mergeCell ref="A165:B165"/>
    <mergeCell ref="A166:B166"/>
    <mergeCell ref="A181:B181"/>
    <mergeCell ref="A182:B182"/>
    <mergeCell ref="A183:B183"/>
    <mergeCell ref="A184:B184"/>
    <mergeCell ref="A167:H167"/>
    <mergeCell ref="A168:A170"/>
    <mergeCell ref="A171:B171"/>
    <mergeCell ref="A172:A177"/>
    <mergeCell ref="A178:B178"/>
    <mergeCell ref="A179:A180"/>
  </mergeCells>
  <pageMargins left="0.31496062992125984" right="0.11811023622047245" top="0.32" bottom="0.25" header="0.31496062992125984" footer="0.27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январь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Кузьмин</dc:creator>
  <cp:lastModifiedBy>Антон Кузьмин</cp:lastModifiedBy>
  <dcterms:created xsi:type="dcterms:W3CDTF">2023-04-02T10:05:28Z</dcterms:created>
  <dcterms:modified xsi:type="dcterms:W3CDTF">2023-04-02T10:06:14Z</dcterms:modified>
</cp:coreProperties>
</file>